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7"/>
  </bookViews>
  <sheets>
    <sheet name="1кв" sheetId="1" r:id="rId1"/>
    <sheet name="2кв" sheetId="8" r:id="rId2"/>
    <sheet name="1полугодие" sheetId="9" r:id="rId3"/>
    <sheet name="3кв" sheetId="10" r:id="rId4"/>
    <sheet name="9мес" sheetId="11" r:id="rId5"/>
    <sheet name="4кв" sheetId="12" r:id="rId6"/>
    <sheet name="год" sheetId="13" r:id="rId7"/>
    <sheet name="итоговый" sheetId="14" r:id="rId8"/>
    <sheet name="расшифровка" sheetId="15" r:id="rId9"/>
  </sheets>
  <calcPr calcId="145621"/>
</workbook>
</file>

<file path=xl/calcChain.xml><?xml version="1.0" encoding="utf-8"?>
<calcChain xmlns="http://schemas.openxmlformats.org/spreadsheetml/2006/main">
  <c r="C83" i="15" l="1"/>
  <c r="C76" i="15"/>
  <c r="C38" i="15"/>
  <c r="C51" i="15"/>
  <c r="C47" i="15"/>
  <c r="C26" i="15"/>
  <c r="G6" i="15"/>
  <c r="G7" i="15" s="1"/>
  <c r="F6" i="15"/>
  <c r="F7" i="15" s="1"/>
  <c r="C31" i="15"/>
  <c r="C6" i="15"/>
  <c r="C27" i="14"/>
  <c r="D5" i="14"/>
  <c r="C34" i="15" l="1"/>
  <c r="C17" i="15"/>
  <c r="C13" i="15"/>
  <c r="C2" i="15"/>
  <c r="C7" i="14" l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2" i="14"/>
  <c r="C23" i="14"/>
  <c r="C24" i="14"/>
  <c r="C25" i="14"/>
  <c r="C26" i="14"/>
  <c r="C28" i="14"/>
  <c r="C29" i="14"/>
  <c r="C30" i="14"/>
  <c r="C5" i="14"/>
  <c r="E7" i="14" l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2" i="14"/>
  <c r="E23" i="14"/>
  <c r="E24" i="14"/>
  <c r="E25" i="14"/>
  <c r="E26" i="14"/>
  <c r="E27" i="14"/>
  <c r="E28" i="14"/>
  <c r="E29" i="14"/>
  <c r="E30" i="14"/>
  <c r="E5" i="14"/>
  <c r="L6" i="13" l="1"/>
  <c r="L9" i="13"/>
  <c r="L10" i="13"/>
  <c r="L14" i="13"/>
  <c r="L15" i="13"/>
  <c r="L16" i="13"/>
  <c r="L17" i="13"/>
  <c r="L18" i="13"/>
  <c r="L19" i="13"/>
  <c r="L20" i="13"/>
  <c r="L21" i="13"/>
  <c r="L23" i="13"/>
  <c r="L24" i="13"/>
  <c r="L25" i="13"/>
  <c r="L27" i="13"/>
  <c r="L28" i="13"/>
  <c r="L30" i="13"/>
  <c r="K6" i="13"/>
  <c r="K9" i="13"/>
  <c r="K10" i="13"/>
  <c r="K14" i="13"/>
  <c r="K15" i="13"/>
  <c r="K16" i="13"/>
  <c r="K17" i="13"/>
  <c r="K18" i="13"/>
  <c r="K19" i="13"/>
  <c r="K20" i="13"/>
  <c r="K21" i="13"/>
  <c r="K23" i="13"/>
  <c r="K24" i="13"/>
  <c r="K25" i="13"/>
  <c r="K27" i="13"/>
  <c r="K28" i="13"/>
  <c r="K30" i="13"/>
  <c r="G24" i="13"/>
  <c r="G28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5" i="13"/>
  <c r="J30" i="13"/>
  <c r="I30" i="13"/>
  <c r="H30" i="13"/>
  <c r="E30" i="13"/>
  <c r="D30" i="13"/>
  <c r="G30" i="13" s="1"/>
  <c r="C30" i="13"/>
  <c r="J29" i="13"/>
  <c r="I29" i="13"/>
  <c r="H29" i="13"/>
  <c r="E29" i="13"/>
  <c r="D29" i="13"/>
  <c r="C29" i="13"/>
  <c r="G29" i="13" s="1"/>
  <c r="J28" i="13"/>
  <c r="I28" i="13"/>
  <c r="H28" i="13"/>
  <c r="E28" i="13"/>
  <c r="D28" i="13"/>
  <c r="C28" i="13"/>
  <c r="J27" i="13"/>
  <c r="I27" i="13"/>
  <c r="H27" i="13"/>
  <c r="E27" i="13"/>
  <c r="D27" i="13"/>
  <c r="G27" i="13" s="1"/>
  <c r="C27" i="13"/>
  <c r="J26" i="13"/>
  <c r="I26" i="13"/>
  <c r="H26" i="13"/>
  <c r="E26" i="13"/>
  <c r="D26" i="13"/>
  <c r="G26" i="13" s="1"/>
  <c r="C26" i="13"/>
  <c r="J25" i="13"/>
  <c r="I25" i="13"/>
  <c r="H25" i="13"/>
  <c r="E25" i="13"/>
  <c r="D25" i="13"/>
  <c r="C25" i="13"/>
  <c r="G25" i="13" s="1"/>
  <c r="J24" i="13"/>
  <c r="I24" i="13"/>
  <c r="H24" i="13"/>
  <c r="E24" i="13"/>
  <c r="D24" i="13"/>
  <c r="C24" i="13"/>
  <c r="J23" i="13"/>
  <c r="I23" i="13"/>
  <c r="H23" i="13"/>
  <c r="E23" i="13"/>
  <c r="D23" i="13"/>
  <c r="C23" i="13"/>
  <c r="G23" i="13" s="1"/>
  <c r="J22" i="13"/>
  <c r="I22" i="13"/>
  <c r="H22" i="13"/>
  <c r="E22" i="13"/>
  <c r="D22" i="13"/>
  <c r="G22" i="13" s="1"/>
  <c r="C22" i="13"/>
  <c r="J21" i="13"/>
  <c r="I21" i="13"/>
  <c r="H21" i="13"/>
  <c r="E21" i="13"/>
  <c r="G21" i="13" s="1"/>
  <c r="J20" i="13"/>
  <c r="I20" i="13"/>
  <c r="H20" i="13"/>
  <c r="E20" i="13"/>
  <c r="D20" i="13"/>
  <c r="G20" i="13" s="1"/>
  <c r="C20" i="13"/>
  <c r="J19" i="13"/>
  <c r="I19" i="13"/>
  <c r="H19" i="13"/>
  <c r="E19" i="13"/>
  <c r="D19" i="13"/>
  <c r="C19" i="13"/>
  <c r="G19" i="13" s="1"/>
  <c r="J18" i="13"/>
  <c r="I18" i="13"/>
  <c r="H18" i="13"/>
  <c r="E18" i="13"/>
  <c r="D18" i="13"/>
  <c r="G18" i="13" s="1"/>
  <c r="C18" i="13"/>
  <c r="J17" i="13"/>
  <c r="I17" i="13"/>
  <c r="H17" i="13"/>
  <c r="E17" i="13"/>
  <c r="D17" i="13"/>
  <c r="C17" i="13"/>
  <c r="G17" i="13" s="1"/>
  <c r="M17" i="13" s="1"/>
  <c r="J16" i="13"/>
  <c r="I16" i="13"/>
  <c r="H16" i="13"/>
  <c r="E16" i="13"/>
  <c r="D16" i="13"/>
  <c r="G16" i="13" s="1"/>
  <c r="C16" i="13"/>
  <c r="J15" i="13"/>
  <c r="I15" i="13"/>
  <c r="H15" i="13"/>
  <c r="E15" i="13"/>
  <c r="D15" i="13"/>
  <c r="C15" i="13"/>
  <c r="G15" i="13" s="1"/>
  <c r="J14" i="13"/>
  <c r="I14" i="13"/>
  <c r="H14" i="13"/>
  <c r="E14" i="13"/>
  <c r="D14" i="13"/>
  <c r="C14" i="13"/>
  <c r="G14" i="13" s="1"/>
  <c r="J13" i="13"/>
  <c r="I13" i="13"/>
  <c r="H13" i="13"/>
  <c r="E13" i="13"/>
  <c r="D13" i="13"/>
  <c r="C13" i="13"/>
  <c r="G13" i="13" s="1"/>
  <c r="J12" i="13"/>
  <c r="I12" i="13"/>
  <c r="H12" i="13"/>
  <c r="E12" i="13"/>
  <c r="D12" i="13"/>
  <c r="G12" i="13" s="1"/>
  <c r="C12" i="13"/>
  <c r="J11" i="13"/>
  <c r="I11" i="13"/>
  <c r="H11" i="13"/>
  <c r="E11" i="13"/>
  <c r="D11" i="13"/>
  <c r="C11" i="13"/>
  <c r="G11" i="13" s="1"/>
  <c r="J10" i="13"/>
  <c r="I10" i="13"/>
  <c r="H10" i="13"/>
  <c r="E10" i="13"/>
  <c r="D10" i="13"/>
  <c r="C10" i="13"/>
  <c r="G10" i="13" s="1"/>
  <c r="J9" i="13"/>
  <c r="I9" i="13"/>
  <c r="H9" i="13"/>
  <c r="E9" i="13"/>
  <c r="D9" i="13"/>
  <c r="C9" i="13"/>
  <c r="G9" i="13" s="1"/>
  <c r="M9" i="13" s="1"/>
  <c r="J8" i="13"/>
  <c r="I8" i="13"/>
  <c r="H8" i="13"/>
  <c r="E8" i="13"/>
  <c r="D8" i="13"/>
  <c r="G8" i="13" s="1"/>
  <c r="C8" i="13"/>
  <c r="J7" i="13"/>
  <c r="I7" i="13"/>
  <c r="H7" i="13"/>
  <c r="E7" i="13"/>
  <c r="D7" i="13"/>
  <c r="C7" i="13"/>
  <c r="G7" i="13" s="1"/>
  <c r="J6" i="13"/>
  <c r="I6" i="13"/>
  <c r="H6" i="13"/>
  <c r="E6" i="13"/>
  <c r="G6" i="13" s="1"/>
  <c r="J5" i="13"/>
  <c r="I5" i="13"/>
  <c r="H5" i="13"/>
  <c r="E5" i="13"/>
  <c r="D5" i="13"/>
  <c r="C5" i="13"/>
  <c r="G5" i="13" s="1"/>
  <c r="M14" i="13" l="1"/>
  <c r="M23" i="13"/>
  <c r="M24" i="13"/>
  <c r="M28" i="13"/>
  <c r="M15" i="13"/>
  <c r="M20" i="13"/>
  <c r="M25" i="13"/>
  <c r="M27" i="13"/>
  <c r="M30" i="13"/>
  <c r="M19" i="13" l="1"/>
  <c r="M10" i="13"/>
  <c r="M18" i="13"/>
  <c r="M16" i="13"/>
  <c r="J30" i="12" l="1"/>
  <c r="E30" i="12"/>
  <c r="F30" i="12" s="1"/>
  <c r="C30" i="12"/>
  <c r="J29" i="12"/>
  <c r="K29" i="13" s="1"/>
  <c r="L29" i="13" s="1"/>
  <c r="M29" i="13" s="1"/>
  <c r="F29" i="12"/>
  <c r="E29" i="12"/>
  <c r="C29" i="12"/>
  <c r="J28" i="12"/>
  <c r="E28" i="12"/>
  <c r="C28" i="12"/>
  <c r="F28" i="12" s="1"/>
  <c r="J27" i="12"/>
  <c r="E27" i="12"/>
  <c r="C27" i="12"/>
  <c r="F27" i="12" s="1"/>
  <c r="K27" i="12" s="1"/>
  <c r="J26" i="12"/>
  <c r="K26" i="13" s="1"/>
  <c r="L26" i="13" s="1"/>
  <c r="M26" i="13" s="1"/>
  <c r="E26" i="12"/>
  <c r="F26" i="12" s="1"/>
  <c r="K26" i="12" s="1"/>
  <c r="C26" i="12"/>
  <c r="J25" i="12"/>
  <c r="F25" i="12"/>
  <c r="E25" i="12"/>
  <c r="C25" i="12"/>
  <c r="J24" i="12"/>
  <c r="E24" i="12"/>
  <c r="C24" i="12"/>
  <c r="F24" i="12" s="1"/>
  <c r="J23" i="12"/>
  <c r="E23" i="12"/>
  <c r="C23" i="12"/>
  <c r="F23" i="12" s="1"/>
  <c r="J22" i="12"/>
  <c r="K22" i="13" s="1"/>
  <c r="L22" i="13" s="1"/>
  <c r="M22" i="13" s="1"/>
  <c r="E22" i="12"/>
  <c r="F22" i="12" s="1"/>
  <c r="C22" i="12"/>
  <c r="J21" i="12"/>
  <c r="J20" i="12"/>
  <c r="E20" i="12"/>
  <c r="C20" i="12"/>
  <c r="F20" i="12" s="1"/>
  <c r="K20" i="12" s="1"/>
  <c r="J19" i="12"/>
  <c r="E19" i="12"/>
  <c r="C19" i="12"/>
  <c r="F19" i="12" s="1"/>
  <c r="J18" i="12"/>
  <c r="E18" i="12"/>
  <c r="F18" i="12" s="1"/>
  <c r="C18" i="12"/>
  <c r="J17" i="12"/>
  <c r="F17" i="12"/>
  <c r="E17" i="12"/>
  <c r="C17" i="12"/>
  <c r="J16" i="12"/>
  <c r="E16" i="12"/>
  <c r="C16" i="12"/>
  <c r="F16" i="12" s="1"/>
  <c r="F15" i="12"/>
  <c r="E15" i="12"/>
  <c r="C15" i="12"/>
  <c r="J14" i="12"/>
  <c r="E14" i="12"/>
  <c r="C14" i="12"/>
  <c r="F14" i="12" s="1"/>
  <c r="K14" i="12" s="1"/>
  <c r="J13" i="12"/>
  <c r="K13" i="13" s="1"/>
  <c r="L13" i="13" s="1"/>
  <c r="M13" i="13" s="1"/>
  <c r="E13" i="12"/>
  <c r="C13" i="12"/>
  <c r="F13" i="12" s="1"/>
  <c r="J12" i="12"/>
  <c r="K12" i="13" s="1"/>
  <c r="L12" i="13" s="1"/>
  <c r="M12" i="13" s="1"/>
  <c r="E12" i="12"/>
  <c r="F12" i="12" s="1"/>
  <c r="C12" i="12"/>
  <c r="J11" i="12"/>
  <c r="K11" i="13" s="1"/>
  <c r="L11" i="13" s="1"/>
  <c r="M11" i="13" s="1"/>
  <c r="F11" i="12"/>
  <c r="E11" i="12"/>
  <c r="C11" i="12"/>
  <c r="J10" i="12"/>
  <c r="E10" i="12"/>
  <c r="C10" i="12"/>
  <c r="F10" i="12" s="1"/>
  <c r="K10" i="12" s="1"/>
  <c r="J9" i="12"/>
  <c r="E9" i="12"/>
  <c r="C9" i="12"/>
  <c r="F9" i="12" s="1"/>
  <c r="K9" i="12" s="1"/>
  <c r="J8" i="12"/>
  <c r="K8" i="13" s="1"/>
  <c r="L8" i="13" s="1"/>
  <c r="M8" i="13" s="1"/>
  <c r="E8" i="12"/>
  <c r="E5" i="12" s="1"/>
  <c r="C8" i="12"/>
  <c r="J7" i="12"/>
  <c r="K7" i="13" s="1"/>
  <c r="L7" i="13" s="1"/>
  <c r="M7" i="13" s="1"/>
  <c r="F7" i="12"/>
  <c r="E7" i="12"/>
  <c r="C7" i="12"/>
  <c r="I5" i="12"/>
  <c r="H5" i="12"/>
  <c r="G5" i="12"/>
  <c r="D5" i="12"/>
  <c r="K7" i="12" l="1"/>
  <c r="K12" i="12"/>
  <c r="K29" i="12"/>
  <c r="K19" i="12"/>
  <c r="K11" i="12"/>
  <c r="K22" i="12"/>
  <c r="J5" i="12"/>
  <c r="K5" i="13" s="1"/>
  <c r="L5" i="13" s="1"/>
  <c r="M5" i="13" s="1"/>
  <c r="K17" i="12"/>
  <c r="K13" i="12"/>
  <c r="K24" i="12"/>
  <c r="K16" i="12"/>
  <c r="K18" i="12"/>
  <c r="K23" i="12"/>
  <c r="K25" i="12"/>
  <c r="K28" i="12"/>
  <c r="K30" i="12"/>
  <c r="C5" i="12"/>
  <c r="F5" i="12" s="1"/>
  <c r="F8" i="12"/>
  <c r="K8" i="12" s="1"/>
  <c r="I34" i="10"/>
  <c r="K5" i="12" l="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3" i="11"/>
  <c r="J24" i="11"/>
  <c r="J25" i="11"/>
  <c r="J26" i="11"/>
  <c r="J27" i="11"/>
  <c r="J28" i="11"/>
  <c r="K28" i="11" s="1"/>
  <c r="J30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3" i="11"/>
  <c r="I24" i="11"/>
  <c r="I25" i="11"/>
  <c r="I26" i="11"/>
  <c r="I27" i="11"/>
  <c r="I28" i="11"/>
  <c r="I30" i="11"/>
  <c r="F7" i="11"/>
  <c r="F8" i="11"/>
  <c r="F11" i="11"/>
  <c r="F12" i="11"/>
  <c r="F23" i="11"/>
  <c r="F24" i="11"/>
  <c r="F27" i="11"/>
  <c r="F28" i="11"/>
  <c r="E6" i="11"/>
  <c r="F6" i="11" s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F21" i="11" s="1"/>
  <c r="E22" i="11"/>
  <c r="E23" i="11"/>
  <c r="E24" i="11"/>
  <c r="E25" i="11"/>
  <c r="E26" i="11"/>
  <c r="E27" i="11"/>
  <c r="E28" i="11"/>
  <c r="E29" i="11"/>
  <c r="E30" i="11"/>
  <c r="E5" i="11"/>
  <c r="H30" i="11"/>
  <c r="G30" i="11"/>
  <c r="D30" i="11"/>
  <c r="C30" i="11"/>
  <c r="F30" i="11" s="1"/>
  <c r="H29" i="11"/>
  <c r="G29" i="11"/>
  <c r="D29" i="11"/>
  <c r="C29" i="11"/>
  <c r="F29" i="11" s="1"/>
  <c r="H28" i="11"/>
  <c r="G28" i="11"/>
  <c r="D28" i="11"/>
  <c r="C28" i="11"/>
  <c r="H27" i="11"/>
  <c r="G27" i="11"/>
  <c r="D27" i="11"/>
  <c r="C27" i="11"/>
  <c r="H26" i="11"/>
  <c r="G26" i="11"/>
  <c r="D26" i="11"/>
  <c r="C26" i="11"/>
  <c r="F26" i="11" s="1"/>
  <c r="H25" i="11"/>
  <c r="G25" i="11"/>
  <c r="D25" i="11"/>
  <c r="C25" i="11"/>
  <c r="F25" i="11" s="1"/>
  <c r="H24" i="11"/>
  <c r="G24" i="11"/>
  <c r="D24" i="11"/>
  <c r="C24" i="11"/>
  <c r="H23" i="11"/>
  <c r="G23" i="11"/>
  <c r="D23" i="11"/>
  <c r="C23" i="11"/>
  <c r="H22" i="11"/>
  <c r="G22" i="11"/>
  <c r="D22" i="11"/>
  <c r="C22" i="11"/>
  <c r="F22" i="11" s="1"/>
  <c r="H21" i="11"/>
  <c r="G21" i="11"/>
  <c r="H20" i="11"/>
  <c r="G20" i="11"/>
  <c r="D20" i="11"/>
  <c r="F20" i="11" s="1"/>
  <c r="C20" i="11"/>
  <c r="H19" i="11"/>
  <c r="G19" i="11"/>
  <c r="D19" i="11"/>
  <c r="F19" i="11" s="1"/>
  <c r="C19" i="11"/>
  <c r="H18" i="11"/>
  <c r="G18" i="11"/>
  <c r="D18" i="11"/>
  <c r="C18" i="11"/>
  <c r="H17" i="11"/>
  <c r="G17" i="11"/>
  <c r="D17" i="11"/>
  <c r="C17" i="11"/>
  <c r="F17" i="11" s="1"/>
  <c r="H16" i="11"/>
  <c r="G16" i="11"/>
  <c r="D16" i="11"/>
  <c r="F16" i="11" s="1"/>
  <c r="C16" i="11"/>
  <c r="H15" i="11"/>
  <c r="G15" i="11"/>
  <c r="D15" i="11"/>
  <c r="F15" i="11" s="1"/>
  <c r="C15" i="11"/>
  <c r="H14" i="11"/>
  <c r="G14" i="11"/>
  <c r="D14" i="11"/>
  <c r="C14" i="11"/>
  <c r="F14" i="11" s="1"/>
  <c r="H13" i="11"/>
  <c r="G13" i="11"/>
  <c r="D13" i="11"/>
  <c r="C13" i="11"/>
  <c r="F13" i="11" s="1"/>
  <c r="H12" i="11"/>
  <c r="G12" i="11"/>
  <c r="D12" i="11"/>
  <c r="C12" i="11"/>
  <c r="H11" i="11"/>
  <c r="G11" i="11"/>
  <c r="D11" i="11"/>
  <c r="C11" i="11"/>
  <c r="H10" i="11"/>
  <c r="G10" i="11"/>
  <c r="D10" i="11"/>
  <c r="C10" i="11"/>
  <c r="H9" i="11"/>
  <c r="G9" i="11"/>
  <c r="D9" i="11"/>
  <c r="C9" i="11"/>
  <c r="F9" i="11" s="1"/>
  <c r="H8" i="11"/>
  <c r="G8" i="11"/>
  <c r="D8" i="11"/>
  <c r="C8" i="11"/>
  <c r="H7" i="11"/>
  <c r="G7" i="11"/>
  <c r="D7" i="11"/>
  <c r="C7" i="11"/>
  <c r="H6" i="11"/>
  <c r="G6" i="11"/>
  <c r="H5" i="11"/>
  <c r="G5" i="11"/>
  <c r="D5" i="11"/>
  <c r="C5" i="11"/>
  <c r="F5" i="11" s="1"/>
  <c r="J30" i="10"/>
  <c r="E30" i="10"/>
  <c r="C30" i="10"/>
  <c r="F30" i="10" s="1"/>
  <c r="J29" i="10"/>
  <c r="I29" i="11" s="1"/>
  <c r="J29" i="11" s="1"/>
  <c r="E29" i="10"/>
  <c r="C29" i="10"/>
  <c r="F29" i="10" s="1"/>
  <c r="J28" i="10"/>
  <c r="E28" i="10"/>
  <c r="F28" i="10" s="1"/>
  <c r="C28" i="10"/>
  <c r="J27" i="10"/>
  <c r="F27" i="10"/>
  <c r="K27" i="10" s="1"/>
  <c r="E27" i="10"/>
  <c r="C27" i="10"/>
  <c r="J26" i="10"/>
  <c r="E26" i="10"/>
  <c r="C26" i="10"/>
  <c r="F26" i="10" s="1"/>
  <c r="K26" i="10" s="1"/>
  <c r="J25" i="10"/>
  <c r="E25" i="10"/>
  <c r="C25" i="10"/>
  <c r="F25" i="10" s="1"/>
  <c r="K25" i="10" s="1"/>
  <c r="J24" i="10"/>
  <c r="E24" i="10"/>
  <c r="F24" i="10" s="1"/>
  <c r="K24" i="10" s="1"/>
  <c r="C24" i="10"/>
  <c r="J23" i="10"/>
  <c r="F23" i="10"/>
  <c r="K23" i="10" s="1"/>
  <c r="E23" i="10"/>
  <c r="C23" i="10"/>
  <c r="J22" i="10"/>
  <c r="I22" i="11" s="1"/>
  <c r="J22" i="11" s="1"/>
  <c r="E22" i="10"/>
  <c r="C22" i="10"/>
  <c r="F22" i="10" s="1"/>
  <c r="J21" i="10"/>
  <c r="J20" i="10"/>
  <c r="E20" i="10"/>
  <c r="F20" i="10" s="1"/>
  <c r="K20" i="10" s="1"/>
  <c r="C20" i="10"/>
  <c r="J19" i="10"/>
  <c r="F19" i="10"/>
  <c r="K19" i="10" s="1"/>
  <c r="E19" i="10"/>
  <c r="C19" i="10"/>
  <c r="J18" i="10"/>
  <c r="E18" i="10"/>
  <c r="C18" i="10"/>
  <c r="F18" i="10" s="1"/>
  <c r="J17" i="10"/>
  <c r="E17" i="10"/>
  <c r="C17" i="10"/>
  <c r="F17" i="10" s="1"/>
  <c r="K17" i="10" s="1"/>
  <c r="J16" i="10"/>
  <c r="E16" i="10"/>
  <c r="F16" i="10" s="1"/>
  <c r="C16" i="10"/>
  <c r="E15" i="10"/>
  <c r="C15" i="10"/>
  <c r="F15" i="10" s="1"/>
  <c r="J14" i="10"/>
  <c r="E14" i="10"/>
  <c r="F14" i="10" s="1"/>
  <c r="C14" i="10"/>
  <c r="J13" i="10"/>
  <c r="F13" i="10"/>
  <c r="E13" i="10"/>
  <c r="C13" i="10"/>
  <c r="J12" i="10"/>
  <c r="E12" i="10"/>
  <c r="C12" i="10"/>
  <c r="F12" i="10" s="1"/>
  <c r="J11" i="10"/>
  <c r="E11" i="10"/>
  <c r="C11" i="10"/>
  <c r="F11" i="10" s="1"/>
  <c r="J10" i="10"/>
  <c r="E10" i="10"/>
  <c r="E5" i="10" s="1"/>
  <c r="C10" i="10"/>
  <c r="J9" i="10"/>
  <c r="F9" i="10"/>
  <c r="E9" i="10"/>
  <c r="C9" i="10"/>
  <c r="J8" i="10"/>
  <c r="E8" i="10"/>
  <c r="C8" i="10"/>
  <c r="F8" i="10" s="1"/>
  <c r="J7" i="10"/>
  <c r="E7" i="10"/>
  <c r="C7" i="10"/>
  <c r="C5" i="10" s="1"/>
  <c r="I5" i="10"/>
  <c r="H5" i="10"/>
  <c r="G5" i="10"/>
  <c r="D5" i="10"/>
  <c r="K17" i="11" l="1"/>
  <c r="K9" i="11"/>
  <c r="K10" i="11"/>
  <c r="F18" i="11"/>
  <c r="K18" i="11" s="1"/>
  <c r="F10" i="11"/>
  <c r="K15" i="11"/>
  <c r="K20" i="11"/>
  <c r="K8" i="11"/>
  <c r="K11" i="11"/>
  <c r="K16" i="11"/>
  <c r="K19" i="11"/>
  <c r="K25" i="11"/>
  <c r="K23" i="11"/>
  <c r="K12" i="11"/>
  <c r="K27" i="11"/>
  <c r="K30" i="11"/>
  <c r="K26" i="11"/>
  <c r="K13" i="11"/>
  <c r="K29" i="11"/>
  <c r="K7" i="11"/>
  <c r="K14" i="11"/>
  <c r="K24" i="11"/>
  <c r="K30" i="10"/>
  <c r="K8" i="10"/>
  <c r="K22" i="10"/>
  <c r="K18" i="10"/>
  <c r="K9" i="10"/>
  <c r="K12" i="10"/>
  <c r="K14" i="10"/>
  <c r="K11" i="10"/>
  <c r="K13" i="10"/>
  <c r="K16" i="10"/>
  <c r="J5" i="10"/>
  <c r="I5" i="11" s="1"/>
  <c r="J5" i="11" s="1"/>
  <c r="K5" i="11" s="1"/>
  <c r="K28" i="10"/>
  <c r="K29" i="10"/>
  <c r="F5" i="10"/>
  <c r="F10" i="10"/>
  <c r="K10" i="10" s="1"/>
  <c r="F7" i="10"/>
  <c r="K7" i="10" s="1"/>
  <c r="G6" i="9"/>
  <c r="G7" i="9"/>
  <c r="G8" i="9"/>
  <c r="G9" i="9"/>
  <c r="G10" i="9"/>
  <c r="G11" i="9"/>
  <c r="G12" i="9"/>
  <c r="H12" i="9" s="1"/>
  <c r="I12" i="9" s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H25" i="9" s="1"/>
  <c r="G26" i="9"/>
  <c r="G27" i="9"/>
  <c r="G28" i="9"/>
  <c r="G29" i="9"/>
  <c r="G30" i="9"/>
  <c r="G5" i="9"/>
  <c r="F6" i="9"/>
  <c r="F7" i="9"/>
  <c r="H7" i="9" s="1"/>
  <c r="F8" i="9"/>
  <c r="F9" i="9"/>
  <c r="F10" i="9"/>
  <c r="F11" i="9"/>
  <c r="H11" i="9" s="1"/>
  <c r="F12" i="9"/>
  <c r="F13" i="9"/>
  <c r="F14" i="9"/>
  <c r="F15" i="9"/>
  <c r="H15" i="9" s="1"/>
  <c r="I15" i="9" s="1"/>
  <c r="F16" i="9"/>
  <c r="F17" i="9"/>
  <c r="F18" i="9"/>
  <c r="F19" i="9"/>
  <c r="H19" i="9" s="1"/>
  <c r="F20" i="9"/>
  <c r="F21" i="9"/>
  <c r="F22" i="9"/>
  <c r="F23" i="9"/>
  <c r="H23" i="9" s="1"/>
  <c r="F24" i="9"/>
  <c r="F25" i="9"/>
  <c r="F26" i="9"/>
  <c r="F27" i="9"/>
  <c r="H27" i="9" s="1"/>
  <c r="F28" i="9"/>
  <c r="F29" i="9"/>
  <c r="F30" i="9"/>
  <c r="F5" i="9"/>
  <c r="H8" i="9"/>
  <c r="I8" i="9" s="1"/>
  <c r="H16" i="9"/>
  <c r="I16" i="9" s="1"/>
  <c r="H20" i="9"/>
  <c r="I20" i="9" s="1"/>
  <c r="H24" i="9"/>
  <c r="I24" i="9" s="1"/>
  <c r="H28" i="9"/>
  <c r="H29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2" i="9"/>
  <c r="D23" i="9"/>
  <c r="D24" i="9"/>
  <c r="D25" i="9"/>
  <c r="D26" i="9"/>
  <c r="D27" i="9"/>
  <c r="D28" i="9"/>
  <c r="D29" i="9"/>
  <c r="D30" i="9"/>
  <c r="D5" i="9"/>
  <c r="C7" i="9"/>
  <c r="E7" i="9" s="1"/>
  <c r="C8" i="9"/>
  <c r="C9" i="9"/>
  <c r="C10" i="9"/>
  <c r="E10" i="9" s="1"/>
  <c r="C11" i="9"/>
  <c r="E11" i="9" s="1"/>
  <c r="C12" i="9"/>
  <c r="C13" i="9"/>
  <c r="C14" i="9"/>
  <c r="E14" i="9" s="1"/>
  <c r="C15" i="9"/>
  <c r="E15" i="9" s="1"/>
  <c r="C16" i="9"/>
  <c r="C17" i="9"/>
  <c r="C18" i="9"/>
  <c r="E18" i="9" s="1"/>
  <c r="C19" i="9"/>
  <c r="E19" i="9" s="1"/>
  <c r="C20" i="9"/>
  <c r="C22" i="9"/>
  <c r="E22" i="9" s="1"/>
  <c r="C23" i="9"/>
  <c r="E23" i="9" s="1"/>
  <c r="C24" i="9"/>
  <c r="C25" i="9"/>
  <c r="C26" i="9"/>
  <c r="E26" i="9" s="1"/>
  <c r="C27" i="9"/>
  <c r="E27" i="9" s="1"/>
  <c r="C28" i="9"/>
  <c r="C29" i="9"/>
  <c r="C30" i="9"/>
  <c r="E30" i="9" s="1"/>
  <c r="C5" i="9"/>
  <c r="E8" i="9"/>
  <c r="E9" i="9"/>
  <c r="E12" i="9"/>
  <c r="E13" i="9"/>
  <c r="E16" i="9"/>
  <c r="E17" i="9"/>
  <c r="E20" i="9"/>
  <c r="E24" i="9"/>
  <c r="E25" i="9"/>
  <c r="E28" i="9"/>
  <c r="E29" i="9"/>
  <c r="K22" i="11" l="1"/>
  <c r="K5" i="10"/>
  <c r="H30" i="9"/>
  <c r="H26" i="9"/>
  <c r="H22" i="9"/>
  <c r="H18" i="9"/>
  <c r="I18" i="9" s="1"/>
  <c r="H14" i="9"/>
  <c r="I14" i="9" s="1"/>
  <c r="H10" i="9"/>
  <c r="H6" i="9"/>
  <c r="H17" i="9"/>
  <c r="H13" i="9"/>
  <c r="I13" i="9" s="1"/>
  <c r="H9" i="9"/>
  <c r="I19" i="9"/>
  <c r="I11" i="9"/>
  <c r="H5" i="9"/>
  <c r="E5" i="9"/>
  <c r="I27" i="9"/>
  <c r="I29" i="9"/>
  <c r="I23" i="9"/>
  <c r="I28" i="9"/>
  <c r="I25" i="9"/>
  <c r="I30" i="9"/>
  <c r="I10" i="9"/>
  <c r="I17" i="9"/>
  <c r="I9" i="9"/>
  <c r="I22" i="9"/>
  <c r="I26" i="9"/>
  <c r="I7" i="9"/>
  <c r="I5" i="9" l="1"/>
  <c r="C7" i="8" l="1"/>
  <c r="F7" i="8" s="1"/>
  <c r="C22" i="8"/>
  <c r="C23" i="8"/>
  <c r="C25" i="8"/>
  <c r="C26" i="8"/>
  <c r="C27" i="8"/>
  <c r="C28" i="8"/>
  <c r="C29" i="8"/>
  <c r="C30" i="8"/>
  <c r="C24" i="8"/>
  <c r="C9" i="8"/>
  <c r="C10" i="8"/>
  <c r="C11" i="8"/>
  <c r="C12" i="8"/>
  <c r="C13" i="8"/>
  <c r="C14" i="8"/>
  <c r="C15" i="8"/>
  <c r="F15" i="8" s="1"/>
  <c r="C16" i="8"/>
  <c r="C17" i="8"/>
  <c r="C18" i="8"/>
  <c r="C19" i="8"/>
  <c r="C20" i="8"/>
  <c r="C8" i="8"/>
  <c r="J30" i="8"/>
  <c r="E30" i="8"/>
  <c r="F30" i="8" s="1"/>
  <c r="J29" i="8"/>
  <c r="E29" i="8"/>
  <c r="F29" i="8" s="1"/>
  <c r="J28" i="8"/>
  <c r="E28" i="8"/>
  <c r="F28" i="8" s="1"/>
  <c r="J27" i="8"/>
  <c r="E27" i="8"/>
  <c r="J26" i="8"/>
  <c r="E26" i="8"/>
  <c r="F26" i="8" s="1"/>
  <c r="K26" i="8" s="1"/>
  <c r="J25" i="8"/>
  <c r="E25" i="8"/>
  <c r="F25" i="8" s="1"/>
  <c r="K25" i="8" s="1"/>
  <c r="J24" i="8"/>
  <c r="E24" i="8"/>
  <c r="F24" i="8" s="1"/>
  <c r="K24" i="8" s="1"/>
  <c r="J23" i="8"/>
  <c r="E23" i="8"/>
  <c r="F23" i="8" s="1"/>
  <c r="K23" i="8" s="1"/>
  <c r="J22" i="8"/>
  <c r="E22" i="8"/>
  <c r="F22" i="8" s="1"/>
  <c r="J21" i="8"/>
  <c r="J20" i="8"/>
  <c r="E20" i="8"/>
  <c r="F20" i="8" s="1"/>
  <c r="K20" i="8" s="1"/>
  <c r="J19" i="8"/>
  <c r="E19" i="8"/>
  <c r="J18" i="8"/>
  <c r="E18" i="8"/>
  <c r="F18" i="8" s="1"/>
  <c r="J17" i="8"/>
  <c r="E17" i="8"/>
  <c r="F17" i="8" s="1"/>
  <c r="K17" i="8" s="1"/>
  <c r="J16" i="8"/>
  <c r="E16" i="8"/>
  <c r="F16" i="8" s="1"/>
  <c r="E15" i="8"/>
  <c r="J14" i="8"/>
  <c r="F14" i="8"/>
  <c r="K14" i="8" s="1"/>
  <c r="E14" i="8"/>
  <c r="J13" i="8"/>
  <c r="F13" i="8"/>
  <c r="E13" i="8"/>
  <c r="J12" i="8"/>
  <c r="F12" i="8"/>
  <c r="E12" i="8"/>
  <c r="J11" i="8"/>
  <c r="F11" i="8"/>
  <c r="E11" i="8"/>
  <c r="J10" i="8"/>
  <c r="F10" i="8"/>
  <c r="K10" i="8" s="1"/>
  <c r="E10" i="8"/>
  <c r="J9" i="8"/>
  <c r="F9" i="8"/>
  <c r="K9" i="8" s="1"/>
  <c r="E9" i="8"/>
  <c r="J8" i="8"/>
  <c r="F8" i="8"/>
  <c r="E8" i="8"/>
  <c r="J7" i="8"/>
  <c r="E7" i="8"/>
  <c r="I5" i="8"/>
  <c r="H5" i="8"/>
  <c r="G5" i="8"/>
  <c r="E5" i="8"/>
  <c r="D5" i="8"/>
  <c r="C5" i="8"/>
  <c r="K18" i="8" l="1"/>
  <c r="K28" i="8"/>
  <c r="K13" i="8"/>
  <c r="K12" i="8"/>
  <c r="K30" i="8"/>
  <c r="K16" i="8"/>
  <c r="K8" i="8"/>
  <c r="K29" i="8"/>
  <c r="K22" i="8"/>
  <c r="K7" i="8"/>
  <c r="F27" i="8"/>
  <c r="K27" i="8" s="1"/>
  <c r="J5" i="8"/>
  <c r="K11" i="8"/>
  <c r="F19" i="8"/>
  <c r="K19" i="8" s="1"/>
  <c r="F5" i="8"/>
  <c r="C5" i="1"/>
  <c r="K17" i="1"/>
  <c r="K19" i="1"/>
  <c r="K24" i="1"/>
  <c r="K25" i="1"/>
  <c r="K27" i="1"/>
  <c r="K5" i="8" l="1"/>
  <c r="E8" i="1"/>
  <c r="E5" i="1" s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7" i="1"/>
  <c r="D5" i="1"/>
  <c r="J21" i="1"/>
  <c r="J22" i="1"/>
  <c r="J23" i="1"/>
  <c r="J24" i="1"/>
  <c r="J25" i="1"/>
  <c r="J26" i="1"/>
  <c r="J27" i="1"/>
  <c r="J28" i="1"/>
  <c r="J29" i="1"/>
  <c r="J30" i="1"/>
  <c r="J17" i="1"/>
  <c r="J18" i="1"/>
  <c r="J19" i="1"/>
  <c r="H5" i="1"/>
  <c r="I5" i="1"/>
  <c r="G5" i="1"/>
  <c r="F7" i="1"/>
  <c r="F8" i="1"/>
  <c r="F9" i="1"/>
  <c r="F10" i="1"/>
  <c r="F11" i="1"/>
  <c r="F12" i="1"/>
  <c r="F13" i="1"/>
  <c r="F14" i="1"/>
  <c r="F15" i="1"/>
  <c r="F16" i="1"/>
  <c r="F17" i="1"/>
  <c r="F18" i="1"/>
  <c r="K18" i="1" s="1"/>
  <c r="F19" i="1"/>
  <c r="F20" i="1"/>
  <c r="F22" i="1"/>
  <c r="F23" i="1"/>
  <c r="K23" i="1" s="1"/>
  <c r="F24" i="1"/>
  <c r="F25" i="1"/>
  <c r="F26" i="1"/>
  <c r="K26" i="1" s="1"/>
  <c r="F27" i="1"/>
  <c r="F28" i="1"/>
  <c r="K28" i="1" s="1"/>
  <c r="F29" i="1"/>
  <c r="K29" i="1" s="1"/>
  <c r="F30" i="1"/>
  <c r="K30" i="1" l="1"/>
  <c r="F5" i="1"/>
  <c r="J7" i="1" l="1"/>
  <c r="J8" i="1"/>
  <c r="J9" i="1"/>
  <c r="J10" i="1"/>
  <c r="J11" i="1"/>
  <c r="J12" i="1"/>
  <c r="J13" i="1"/>
  <c r="J14" i="1"/>
  <c r="J16" i="1"/>
  <c r="J20" i="1"/>
  <c r="J5" i="1" l="1"/>
  <c r="K12" i="1"/>
  <c r="K9" i="1"/>
  <c r="K10" i="1"/>
  <c r="K11" i="1"/>
  <c r="K13" i="1"/>
  <c r="K14" i="1"/>
  <c r="K16" i="1"/>
  <c r="K20" i="1"/>
  <c r="K22" i="1"/>
  <c r="K7" i="1"/>
  <c r="K5" i="1" l="1"/>
  <c r="K8" i="1"/>
</calcChain>
</file>

<file path=xl/sharedStrings.xml><?xml version="1.0" encoding="utf-8"?>
<sst xmlns="http://schemas.openxmlformats.org/spreadsheetml/2006/main" count="389" uniqueCount="121">
  <si>
    <t xml:space="preserve">     Наименование услуг   </t>
  </si>
  <si>
    <t>Управление (административное руководство):</t>
  </si>
  <si>
    <t>Расходы по управлению дома, включая зарплату персонала, в т.ч. председателя</t>
  </si>
  <si>
    <t>Отчисления в страховые фонды</t>
  </si>
  <si>
    <t>Налог УСН</t>
  </si>
  <si>
    <t>Канцелярские и почтовые расходы</t>
  </si>
  <si>
    <t>Оплата консультационных услуг</t>
  </si>
  <si>
    <t>Услуги банка</t>
  </si>
  <si>
    <t>Содержание и ремонт оргтехники</t>
  </si>
  <si>
    <t>Программное обеспечение</t>
  </si>
  <si>
    <t>Материалы, инвентарь и хозяйственные принадлежности</t>
  </si>
  <si>
    <t>Общедомовые коммунальные услуги (ХВС, газ) по содержанию общего имущества</t>
  </si>
  <si>
    <t>Страхование общего имущества (лифта)</t>
  </si>
  <si>
    <t>Ликвидация аварийных ситуаций</t>
  </si>
  <si>
    <t>№ п/п</t>
  </si>
  <si>
    <t>Сборы по статье "содержание дома"</t>
  </si>
  <si>
    <t>расходы</t>
  </si>
  <si>
    <t>Сальдо за июль-сентябрь</t>
  </si>
  <si>
    <t>доходы</t>
  </si>
  <si>
    <t>январь</t>
  </si>
  <si>
    <t>февраль</t>
  </si>
  <si>
    <t>март</t>
  </si>
  <si>
    <t>начислено январь-март</t>
  </si>
  <si>
    <t>Услуги программиста</t>
  </si>
  <si>
    <t>Услуги связи</t>
  </si>
  <si>
    <t>Транспортные услуги</t>
  </si>
  <si>
    <t>Обучение персонала</t>
  </si>
  <si>
    <t>Судебные расходы</t>
  </si>
  <si>
    <t>ГИС ЖКХ</t>
  </si>
  <si>
    <t xml:space="preserve">Содержание, текущий ремонт и обслуживание общедомового имущества:     </t>
  </si>
  <si>
    <t>Обслуживание дымоходов и вентиляционных шахт</t>
  </si>
  <si>
    <t>Дератизация и дезинсекция (уничтожение грызунов и насекомых)</t>
  </si>
  <si>
    <t>Услуги по вывозу и утилизации снега в зимний период</t>
  </si>
  <si>
    <t>Непредвиденные расходы</t>
  </si>
  <si>
    <t>Текущий ремонт ОИ МКД</t>
  </si>
  <si>
    <t>расходы за январь-март 2018</t>
  </si>
  <si>
    <t>Доходы и расходы ТСЖ "Можайского, 89" за 1 квартал 2018 года</t>
  </si>
  <si>
    <t>Доходы и расходы ТСЖ "Можайского, 89" за 2 квартал 2018 года</t>
  </si>
  <si>
    <t>апрель</t>
  </si>
  <si>
    <t>май</t>
  </si>
  <si>
    <t>июнь</t>
  </si>
  <si>
    <t>Сальдо за апрель-июнь</t>
  </si>
  <si>
    <t>1 квартал</t>
  </si>
  <si>
    <t>2 квартал</t>
  </si>
  <si>
    <t>Сальдо за 1 полугодие</t>
  </si>
  <si>
    <t>Доходы и расходы ТСЖ "Можайского, 89" за 1 полугодие 2018 года</t>
  </si>
  <si>
    <t>итого</t>
  </si>
  <si>
    <t>начислено апрель-июнь</t>
  </si>
  <si>
    <t>расходы за апрель-июнь</t>
  </si>
  <si>
    <t>Доходы и расходы ТСЖ "Можайского, 89" за 3 квартал 2018 года</t>
  </si>
  <si>
    <t>3 квартал</t>
  </si>
  <si>
    <t>субботник</t>
  </si>
  <si>
    <t>июль</t>
  </si>
  <si>
    <t>август</t>
  </si>
  <si>
    <t>сентябрь</t>
  </si>
  <si>
    <t>начислено июль-сентябрь</t>
  </si>
  <si>
    <t>расходы за июль-сентябрь</t>
  </si>
  <si>
    <t>Доходы и расходы ТСЖ "Можайского, 89" за 9 месяцев 2018 года</t>
  </si>
  <si>
    <t>Сальдо за 9 месяцев</t>
  </si>
  <si>
    <t>Доходы и расходы ТСЖ "Можайского, 89" за 4 квартал 2018 года</t>
  </si>
  <si>
    <t>октябрь</t>
  </si>
  <si>
    <t>ноябрь</t>
  </si>
  <si>
    <t>декабрь</t>
  </si>
  <si>
    <t>Судебные расходы (госпошлина)</t>
  </si>
  <si>
    <t>расходы за октябрь-декабрь</t>
  </si>
  <si>
    <t>Сальдо за октябрь-декабрь</t>
  </si>
  <si>
    <t>начислено октябрь-декабрь</t>
  </si>
  <si>
    <t>4 квартал</t>
  </si>
  <si>
    <t>Доходы и расходы ТСЖ "Можайского, 89" за 2018 года</t>
  </si>
  <si>
    <t>Сальдо за год</t>
  </si>
  <si>
    <t>сейф</t>
  </si>
  <si>
    <t>благоустройство территории</t>
  </si>
  <si>
    <t>СБИС</t>
  </si>
  <si>
    <t>заправка картриджа</t>
  </si>
  <si>
    <t>заправка картриджа (славич)</t>
  </si>
  <si>
    <t>изготовление и монтаж стенда информации</t>
  </si>
  <si>
    <t>детская площадка</t>
  </si>
  <si>
    <t>люки</t>
  </si>
  <si>
    <t>Ростелеком</t>
  </si>
  <si>
    <t>соль</t>
  </si>
  <si>
    <t>Госпошлина за предоставление сведений из ЕГРЮЛ и ЕГРИП -Устав(400+600)</t>
  </si>
  <si>
    <t>штраф</t>
  </si>
  <si>
    <t>пени</t>
  </si>
  <si>
    <t>прочистка канализации 4 раза</t>
  </si>
  <si>
    <t>ремонт лифта</t>
  </si>
  <si>
    <t>доставка груза</t>
  </si>
  <si>
    <t>изготовление ключей</t>
  </si>
  <si>
    <t>использование оргтехники, интернета, электроэнергии</t>
  </si>
  <si>
    <t>Настройка телефона</t>
  </si>
  <si>
    <t>обрезка сучьев</t>
  </si>
  <si>
    <t>почтовые услуги</t>
  </si>
  <si>
    <t>ремонт асфальтового покрытия</t>
  </si>
  <si>
    <t>ремонт светильников</t>
  </si>
  <si>
    <t>скашивание травы</t>
  </si>
  <si>
    <t>услуги связи</t>
  </si>
  <si>
    <t>установка песочницы</t>
  </si>
  <si>
    <t>страховые взносы</t>
  </si>
  <si>
    <t>подарки</t>
  </si>
  <si>
    <t>смартфон</t>
  </si>
  <si>
    <t>канцтовары</t>
  </si>
  <si>
    <t>1С</t>
  </si>
  <si>
    <t>покраска малый форм (зарплата)</t>
  </si>
  <si>
    <t>покраска малый форм (страх.взносы)</t>
  </si>
  <si>
    <t>покраска малый форм (субботник)</t>
  </si>
  <si>
    <t>Бабахян (зарплата)</t>
  </si>
  <si>
    <t>Бабахян (страх.взносы)</t>
  </si>
  <si>
    <t>Смирнов (зарплата)</t>
  </si>
  <si>
    <t>Смирнов (страх.вносы)</t>
  </si>
  <si>
    <t>хоз.товары</t>
  </si>
  <si>
    <t>Зимин (зарплата)</t>
  </si>
  <si>
    <t>Зимин (страх.вносы)</t>
  </si>
  <si>
    <t>Назарьина (зарплата)</t>
  </si>
  <si>
    <t>Назарьина (страх.вносы)</t>
  </si>
  <si>
    <t>Усикова (замена) зарплата</t>
  </si>
  <si>
    <t>Усикова (замена) налоги</t>
  </si>
  <si>
    <t>Гемберов (зарплата)</t>
  </si>
  <si>
    <t>Гемберов (страх.вносы)</t>
  </si>
  <si>
    <t>Усикова премия зарплата</t>
  </si>
  <si>
    <t>Премии (смирнов, солов.зимин)</t>
  </si>
  <si>
    <t>Премии (смирнов, солов.зимин)налоги</t>
  </si>
  <si>
    <t>эмаль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</si>
</sst>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9" workbookViewId="0">
      <selection activeCell="I29" sqref="I29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5" bestFit="1" customWidth="1"/>
    <col min="4" max="5" width="10.7109375" style="6" customWidth="1"/>
    <col min="6" max="6" width="11.140625" style="5" customWidth="1"/>
    <col min="7" max="8" width="10.7109375" style="5" bestFit="1" customWidth="1"/>
    <col min="9" max="10" width="10.85546875" style="5" customWidth="1"/>
    <col min="11" max="11" width="10.7109375" style="5" bestFit="1" customWidth="1"/>
    <col min="12" max="17" width="9.140625" style="5"/>
    <col min="18" max="16384" width="9.140625" style="1"/>
  </cols>
  <sheetData>
    <row r="1" spans="1:17" ht="23.2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</row>
    <row r="3" spans="1:17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1"/>
      <c r="G3" s="53" t="s">
        <v>16</v>
      </c>
      <c r="H3" s="53"/>
      <c r="I3" s="53"/>
      <c r="J3" s="53" t="s">
        <v>35</v>
      </c>
      <c r="K3" s="54" t="s">
        <v>17</v>
      </c>
      <c r="L3" s="1"/>
      <c r="M3" s="1"/>
      <c r="N3" s="1"/>
      <c r="O3" s="1"/>
      <c r="P3" s="1"/>
      <c r="Q3" s="1"/>
    </row>
    <row r="4" spans="1:17" ht="54.75" customHeight="1" x14ac:dyDescent="0.25">
      <c r="A4" s="55"/>
      <c r="B4" s="55"/>
      <c r="C4" s="14" t="s">
        <v>19</v>
      </c>
      <c r="D4" s="14" t="s">
        <v>20</v>
      </c>
      <c r="E4" s="14" t="s">
        <v>21</v>
      </c>
      <c r="F4" s="9" t="s">
        <v>22</v>
      </c>
      <c r="G4" s="14" t="s">
        <v>19</v>
      </c>
      <c r="H4" s="14" t="s">
        <v>20</v>
      </c>
      <c r="I4" s="14" t="s">
        <v>21</v>
      </c>
      <c r="J4" s="53"/>
      <c r="K4" s="54"/>
      <c r="L4" s="1"/>
      <c r="M4" s="1"/>
      <c r="N4" s="1"/>
      <c r="O4" s="1"/>
      <c r="P4" s="1"/>
      <c r="Q4" s="1"/>
    </row>
    <row r="5" spans="1:17" ht="36" customHeight="1" x14ac:dyDescent="0.25">
      <c r="A5" s="52" t="s">
        <v>15</v>
      </c>
      <c r="B5" s="52"/>
      <c r="C5" s="15">
        <f>SUM(C6:C30)</f>
        <v>164187</v>
      </c>
      <c r="D5" s="10">
        <f>SUM(D6:D30)</f>
        <v>204308.82</v>
      </c>
      <c r="E5" s="13">
        <f>SUM(E6:E30)</f>
        <v>204308.82</v>
      </c>
      <c r="F5" s="7">
        <f>C5+D5+E5</f>
        <v>572804.64</v>
      </c>
      <c r="G5" s="7">
        <f>SUM(G7:G30)</f>
        <v>116286.37000000001</v>
      </c>
      <c r="H5" s="13">
        <f>SUM(H7:H30)</f>
        <v>186216.40000000002</v>
      </c>
      <c r="I5" s="13">
        <f>SUM(I7:I30)</f>
        <v>175824.56</v>
      </c>
      <c r="J5" s="7">
        <f>G5+H5+I5</f>
        <v>478327.33</v>
      </c>
      <c r="K5" s="8">
        <f>F5-J5</f>
        <v>94477.31</v>
      </c>
      <c r="L5" s="1"/>
      <c r="M5" s="1"/>
      <c r="N5" s="1"/>
      <c r="O5" s="1"/>
      <c r="P5" s="1"/>
      <c r="Q5" s="1"/>
    </row>
    <row r="6" spans="1:17" ht="33" customHeight="1" x14ac:dyDescent="0.25">
      <c r="A6" s="3"/>
      <c r="B6" s="4" t="s">
        <v>1</v>
      </c>
      <c r="C6" s="7"/>
      <c r="D6" s="10"/>
      <c r="E6" s="10"/>
      <c r="F6" s="13"/>
      <c r="G6" s="7"/>
      <c r="H6" s="7"/>
      <c r="I6" s="7"/>
      <c r="J6" s="7"/>
      <c r="K6" s="8"/>
      <c r="L6" s="1"/>
      <c r="M6" s="1"/>
      <c r="N6" s="1"/>
      <c r="O6" s="1"/>
      <c r="P6" s="1"/>
      <c r="Q6" s="1"/>
    </row>
    <row r="7" spans="1:17" ht="47.25" customHeight="1" x14ac:dyDescent="0.25">
      <c r="A7" s="3">
        <v>1</v>
      </c>
      <c r="B7" s="2" t="s">
        <v>2</v>
      </c>
      <c r="C7" s="7">
        <v>114569</v>
      </c>
      <c r="D7" s="10">
        <v>131722.82</v>
      </c>
      <c r="E7" s="10">
        <f>D7</f>
        <v>131722.82</v>
      </c>
      <c r="F7" s="13">
        <f t="shared" ref="F7:F30" si="0">C7+D7+E7</f>
        <v>378014.64</v>
      </c>
      <c r="G7" s="7">
        <v>109980</v>
      </c>
      <c r="H7" s="7">
        <v>135326</v>
      </c>
      <c r="I7" s="7">
        <v>123438</v>
      </c>
      <c r="J7" s="7">
        <f t="shared" ref="J7:J30" si="1">G7+H7+I7</f>
        <v>368744</v>
      </c>
      <c r="K7" s="8">
        <f t="shared" ref="K7:K30" si="2">F7-J7</f>
        <v>9270.640000000014</v>
      </c>
      <c r="L7" s="1"/>
      <c r="M7" s="1"/>
      <c r="N7" s="1"/>
      <c r="O7" s="1"/>
      <c r="P7" s="1"/>
      <c r="Q7" s="1"/>
    </row>
    <row r="8" spans="1:17" ht="23.25" customHeight="1" x14ac:dyDescent="0.25">
      <c r="A8" s="3">
        <v>2</v>
      </c>
      <c r="B8" s="2" t="s">
        <v>3</v>
      </c>
      <c r="C8" s="7">
        <v>23143</v>
      </c>
      <c r="D8" s="10">
        <v>26608</v>
      </c>
      <c r="E8" s="13">
        <f t="shared" ref="E8:E30" si="3">D8</f>
        <v>26608</v>
      </c>
      <c r="F8" s="13">
        <f t="shared" si="0"/>
        <v>76359</v>
      </c>
      <c r="G8" s="7"/>
      <c r="H8" s="7">
        <v>24373.599999999999</v>
      </c>
      <c r="I8" s="7">
        <v>24563.8</v>
      </c>
      <c r="J8" s="7">
        <f t="shared" si="1"/>
        <v>48937.399999999994</v>
      </c>
      <c r="K8" s="8">
        <f t="shared" si="2"/>
        <v>27421.600000000006</v>
      </c>
      <c r="L8" s="1"/>
      <c r="M8" s="1"/>
      <c r="N8" s="1"/>
      <c r="O8" s="1"/>
      <c r="P8" s="1"/>
      <c r="Q8" s="1"/>
    </row>
    <row r="9" spans="1:17" ht="18.75" customHeight="1" x14ac:dyDescent="0.25">
      <c r="A9" s="3">
        <v>3</v>
      </c>
      <c r="B9" s="2" t="s">
        <v>23</v>
      </c>
      <c r="C9" s="7">
        <v>6897</v>
      </c>
      <c r="D9" s="10">
        <v>6900</v>
      </c>
      <c r="E9" s="13">
        <f t="shared" si="3"/>
        <v>6900</v>
      </c>
      <c r="F9" s="13">
        <f t="shared" si="0"/>
        <v>20697</v>
      </c>
      <c r="G9" s="7"/>
      <c r="H9" s="7">
        <v>4500</v>
      </c>
      <c r="I9" s="7"/>
      <c r="J9" s="7">
        <f t="shared" si="1"/>
        <v>4500</v>
      </c>
      <c r="K9" s="8">
        <f t="shared" si="2"/>
        <v>16197</v>
      </c>
      <c r="L9" s="1"/>
      <c r="M9" s="1"/>
      <c r="N9" s="1"/>
      <c r="O9" s="1"/>
      <c r="P9" s="1"/>
      <c r="Q9" s="1"/>
    </row>
    <row r="10" spans="1:17" x14ac:dyDescent="0.25">
      <c r="A10" s="3">
        <v>4</v>
      </c>
      <c r="B10" s="2" t="s">
        <v>4</v>
      </c>
      <c r="C10" s="7">
        <v>1500</v>
      </c>
      <c r="D10" s="10">
        <v>700</v>
      </c>
      <c r="E10" s="13">
        <f t="shared" si="3"/>
        <v>700</v>
      </c>
      <c r="F10" s="13">
        <f t="shared" si="0"/>
        <v>2900</v>
      </c>
      <c r="G10" s="7"/>
      <c r="H10" s="7"/>
      <c r="I10" s="7"/>
      <c r="J10" s="7">
        <f t="shared" si="1"/>
        <v>0</v>
      </c>
      <c r="K10" s="8">
        <f t="shared" si="2"/>
        <v>2900</v>
      </c>
      <c r="L10" s="1"/>
      <c r="M10" s="1"/>
      <c r="N10" s="1"/>
      <c r="O10" s="1"/>
      <c r="P10" s="1"/>
      <c r="Q10" s="1"/>
    </row>
    <row r="11" spans="1:17" x14ac:dyDescent="0.25">
      <c r="A11" s="3">
        <v>5</v>
      </c>
      <c r="B11" s="2" t="s">
        <v>24</v>
      </c>
      <c r="C11" s="7">
        <v>1000</v>
      </c>
      <c r="D11" s="10">
        <v>1250</v>
      </c>
      <c r="E11" s="13">
        <f t="shared" si="3"/>
        <v>1250</v>
      </c>
      <c r="F11" s="13">
        <f t="shared" si="0"/>
        <v>3500</v>
      </c>
      <c r="G11" s="7">
        <v>1300</v>
      </c>
      <c r="H11" s="7">
        <v>1259.5999999999999</v>
      </c>
      <c r="I11" s="7">
        <v>1559.6</v>
      </c>
      <c r="J11" s="7">
        <f t="shared" si="1"/>
        <v>4119.2</v>
      </c>
      <c r="K11" s="8">
        <f t="shared" si="2"/>
        <v>-619.19999999999982</v>
      </c>
      <c r="L11" s="1"/>
      <c r="M11" s="1"/>
      <c r="N11" s="1"/>
      <c r="O11" s="1"/>
      <c r="P11" s="1"/>
      <c r="Q11" s="1"/>
    </row>
    <row r="12" spans="1:17" ht="22.5" customHeight="1" x14ac:dyDescent="0.25">
      <c r="A12" s="3">
        <v>6</v>
      </c>
      <c r="B12" s="2" t="s">
        <v>5</v>
      </c>
      <c r="C12" s="7">
        <v>1500</v>
      </c>
      <c r="D12" s="10">
        <v>1500</v>
      </c>
      <c r="E12" s="13">
        <f t="shared" si="3"/>
        <v>1500</v>
      </c>
      <c r="F12" s="13">
        <f t="shared" si="0"/>
        <v>4500</v>
      </c>
      <c r="G12" s="7">
        <v>1168.6300000000001</v>
      </c>
      <c r="H12" s="7">
        <v>1562.1</v>
      </c>
      <c r="I12" s="7">
        <v>326.95999999999998</v>
      </c>
      <c r="J12" s="7">
        <f t="shared" si="1"/>
        <v>3057.69</v>
      </c>
      <c r="K12" s="8">
        <f t="shared" si="2"/>
        <v>1442.31</v>
      </c>
      <c r="L12" s="1"/>
      <c r="M12" s="1"/>
      <c r="N12" s="1"/>
      <c r="O12" s="1"/>
      <c r="P12" s="1"/>
      <c r="Q12" s="1"/>
    </row>
    <row r="13" spans="1:17" x14ac:dyDescent="0.25">
      <c r="A13" s="3">
        <v>7</v>
      </c>
      <c r="B13" s="2" t="s">
        <v>25</v>
      </c>
      <c r="C13" s="7"/>
      <c r="D13" s="10">
        <v>1000</v>
      </c>
      <c r="E13" s="13">
        <f t="shared" si="3"/>
        <v>1000</v>
      </c>
      <c r="F13" s="13">
        <f t="shared" si="0"/>
        <v>2000</v>
      </c>
      <c r="G13" s="7">
        <v>999.74</v>
      </c>
      <c r="H13" s="7">
        <v>1000</v>
      </c>
      <c r="I13" s="7">
        <v>1000</v>
      </c>
      <c r="J13" s="7">
        <f t="shared" si="1"/>
        <v>2999.74</v>
      </c>
      <c r="K13" s="8">
        <f t="shared" si="2"/>
        <v>-999.73999999999978</v>
      </c>
      <c r="L13" s="1"/>
      <c r="M13" s="1"/>
      <c r="N13" s="1"/>
      <c r="O13" s="1"/>
      <c r="P13" s="1"/>
      <c r="Q13" s="1"/>
    </row>
    <row r="14" spans="1:17" ht="20.25" customHeight="1" x14ac:dyDescent="0.25">
      <c r="A14" s="3">
        <v>8</v>
      </c>
      <c r="B14" s="2" t="s">
        <v>26</v>
      </c>
      <c r="C14" s="7">
        <v>700</v>
      </c>
      <c r="D14" s="10">
        <v>700</v>
      </c>
      <c r="E14" s="13">
        <f t="shared" si="3"/>
        <v>700</v>
      </c>
      <c r="F14" s="13">
        <f t="shared" si="0"/>
        <v>2100</v>
      </c>
      <c r="G14" s="7"/>
      <c r="H14" s="7"/>
      <c r="I14" s="7"/>
      <c r="J14" s="7">
        <f t="shared" si="1"/>
        <v>0</v>
      </c>
      <c r="K14" s="8">
        <f t="shared" si="2"/>
        <v>2100</v>
      </c>
      <c r="L14" s="1"/>
      <c r="M14" s="1"/>
      <c r="N14" s="1"/>
      <c r="O14" s="1"/>
      <c r="P14" s="1"/>
      <c r="Q14" s="1"/>
    </row>
    <row r="15" spans="1:17" ht="20.25" customHeight="1" x14ac:dyDescent="0.25">
      <c r="A15" s="11">
        <v>9</v>
      </c>
      <c r="B15" s="2" t="s">
        <v>6</v>
      </c>
      <c r="C15" s="10">
        <v>300</v>
      </c>
      <c r="D15" s="10"/>
      <c r="E15" s="13">
        <f t="shared" si="3"/>
        <v>0</v>
      </c>
      <c r="F15" s="13">
        <f t="shared" si="0"/>
        <v>300</v>
      </c>
      <c r="G15" s="10"/>
      <c r="H15" s="10"/>
      <c r="I15" s="10"/>
      <c r="J15" s="10"/>
      <c r="K15" s="12"/>
      <c r="L15" s="1"/>
      <c r="M15" s="1"/>
      <c r="N15" s="1"/>
      <c r="O15" s="1"/>
      <c r="P15" s="1"/>
      <c r="Q15" s="1"/>
    </row>
    <row r="16" spans="1:17" x14ac:dyDescent="0.25">
      <c r="A16" s="3">
        <v>10</v>
      </c>
      <c r="B16" s="2" t="s">
        <v>7</v>
      </c>
      <c r="C16" s="7">
        <v>2000</v>
      </c>
      <c r="D16" s="10">
        <v>2122</v>
      </c>
      <c r="E16" s="13">
        <f t="shared" si="3"/>
        <v>2122</v>
      </c>
      <c r="F16" s="13">
        <f t="shared" si="0"/>
        <v>6244</v>
      </c>
      <c r="G16" s="7">
        <v>1584</v>
      </c>
      <c r="H16" s="7">
        <v>1988</v>
      </c>
      <c r="I16" s="7">
        <v>2058</v>
      </c>
      <c r="J16" s="7">
        <f t="shared" si="1"/>
        <v>5630</v>
      </c>
      <c r="K16" s="8">
        <f t="shared" si="2"/>
        <v>614</v>
      </c>
      <c r="L16" s="1"/>
      <c r="M16" s="1"/>
      <c r="N16" s="1"/>
      <c r="O16" s="1"/>
      <c r="P16" s="1"/>
      <c r="Q16" s="1"/>
    </row>
    <row r="17" spans="1:17" x14ac:dyDescent="0.25">
      <c r="A17" s="11">
        <v>11</v>
      </c>
      <c r="B17" s="2" t="s">
        <v>27</v>
      </c>
      <c r="C17" s="10"/>
      <c r="D17" s="10">
        <v>800</v>
      </c>
      <c r="E17" s="13">
        <f t="shared" si="3"/>
        <v>800</v>
      </c>
      <c r="F17" s="13">
        <f t="shared" si="0"/>
        <v>1600</v>
      </c>
      <c r="G17" s="10"/>
      <c r="H17" s="10"/>
      <c r="I17" s="10"/>
      <c r="J17" s="13">
        <f t="shared" si="1"/>
        <v>0</v>
      </c>
      <c r="K17" s="16">
        <f t="shared" si="2"/>
        <v>1600</v>
      </c>
      <c r="L17" s="1"/>
      <c r="M17" s="1"/>
      <c r="N17" s="1"/>
      <c r="O17" s="1"/>
      <c r="P17" s="1"/>
      <c r="Q17" s="1"/>
    </row>
    <row r="18" spans="1:17" x14ac:dyDescent="0.25">
      <c r="A18" s="11">
        <v>12</v>
      </c>
      <c r="B18" s="2" t="s">
        <v>8</v>
      </c>
      <c r="C18" s="10">
        <v>250</v>
      </c>
      <c r="D18" s="10">
        <v>500</v>
      </c>
      <c r="E18" s="13">
        <f t="shared" si="3"/>
        <v>500</v>
      </c>
      <c r="F18" s="13">
        <f t="shared" si="0"/>
        <v>1250</v>
      </c>
      <c r="G18" s="10">
        <v>0</v>
      </c>
      <c r="H18" s="10">
        <v>720</v>
      </c>
      <c r="I18" s="10">
        <v>950</v>
      </c>
      <c r="J18" s="13">
        <f t="shared" si="1"/>
        <v>1670</v>
      </c>
      <c r="K18" s="16">
        <f t="shared" si="2"/>
        <v>-420</v>
      </c>
      <c r="L18" s="1"/>
      <c r="M18" s="1"/>
      <c r="N18" s="1"/>
      <c r="O18" s="1"/>
      <c r="P18" s="1"/>
      <c r="Q18" s="1"/>
    </row>
    <row r="19" spans="1:17" x14ac:dyDescent="0.25">
      <c r="A19" s="11">
        <v>13</v>
      </c>
      <c r="B19" s="2" t="s">
        <v>28</v>
      </c>
      <c r="C19" s="10"/>
      <c r="D19" s="10">
        <v>1500</v>
      </c>
      <c r="E19" s="13">
        <f t="shared" si="3"/>
        <v>1500</v>
      </c>
      <c r="F19" s="13">
        <f t="shared" si="0"/>
        <v>3000</v>
      </c>
      <c r="G19" s="10"/>
      <c r="H19" s="10"/>
      <c r="I19" s="10"/>
      <c r="J19" s="13">
        <f t="shared" si="1"/>
        <v>0</v>
      </c>
      <c r="K19" s="16">
        <f t="shared" si="2"/>
        <v>3000</v>
      </c>
      <c r="L19" s="1"/>
      <c r="M19" s="1"/>
      <c r="N19" s="1"/>
      <c r="O19" s="1"/>
      <c r="P19" s="1"/>
      <c r="Q19" s="1"/>
    </row>
    <row r="20" spans="1:17" ht="20.25" customHeight="1" x14ac:dyDescent="0.25">
      <c r="A20" s="3">
        <v>14</v>
      </c>
      <c r="B20" s="2" t="s">
        <v>9</v>
      </c>
      <c r="C20" s="7">
        <v>750</v>
      </c>
      <c r="D20" s="10">
        <v>800</v>
      </c>
      <c r="E20" s="13">
        <f t="shared" si="3"/>
        <v>800</v>
      </c>
      <c r="F20" s="13">
        <f t="shared" si="0"/>
        <v>2350</v>
      </c>
      <c r="G20" s="7"/>
      <c r="H20" s="7"/>
      <c r="I20" s="7"/>
      <c r="J20" s="7">
        <f t="shared" si="1"/>
        <v>0</v>
      </c>
      <c r="K20" s="8">
        <f t="shared" si="2"/>
        <v>2350</v>
      </c>
      <c r="L20" s="1"/>
      <c r="M20" s="1"/>
      <c r="N20" s="1"/>
      <c r="O20" s="1"/>
      <c r="P20" s="1"/>
      <c r="Q20" s="1"/>
    </row>
    <row r="21" spans="1:17" ht="47.25" x14ac:dyDescent="0.25">
      <c r="A21" s="3"/>
      <c r="B21" s="4" t="s">
        <v>29</v>
      </c>
      <c r="C21" s="7"/>
      <c r="D21" s="10"/>
      <c r="E21" s="13"/>
      <c r="F21" s="13"/>
      <c r="G21" s="7"/>
      <c r="H21" s="7"/>
      <c r="I21" s="7"/>
      <c r="J21" s="13">
        <f t="shared" si="1"/>
        <v>0</v>
      </c>
      <c r="K21" s="8"/>
      <c r="M21" s="1"/>
      <c r="N21" s="1"/>
      <c r="O21" s="1"/>
      <c r="P21" s="1"/>
      <c r="Q21" s="1"/>
    </row>
    <row r="22" spans="1:17" ht="31.5" x14ac:dyDescent="0.25">
      <c r="A22" s="3">
        <v>1</v>
      </c>
      <c r="B22" s="2" t="s">
        <v>10</v>
      </c>
      <c r="C22" s="7">
        <v>2713</v>
      </c>
      <c r="D22" s="10">
        <v>2700</v>
      </c>
      <c r="E22" s="13">
        <f t="shared" si="3"/>
        <v>2700</v>
      </c>
      <c r="F22" s="13">
        <f t="shared" si="0"/>
        <v>8113</v>
      </c>
      <c r="G22" s="7">
        <v>0</v>
      </c>
      <c r="H22" s="7">
        <v>7840.1</v>
      </c>
      <c r="I22" s="7">
        <v>380</v>
      </c>
      <c r="J22" s="13">
        <f t="shared" si="1"/>
        <v>8220.1</v>
      </c>
      <c r="K22" s="8">
        <f t="shared" si="2"/>
        <v>-107.10000000000036</v>
      </c>
      <c r="M22" s="1"/>
      <c r="N22" s="1"/>
      <c r="O22" s="1"/>
      <c r="P22" s="1"/>
      <c r="Q22" s="1"/>
    </row>
    <row r="23" spans="1:17" ht="47.25" x14ac:dyDescent="0.25">
      <c r="A23" s="3">
        <v>2</v>
      </c>
      <c r="B23" s="2" t="s">
        <v>11</v>
      </c>
      <c r="C23" s="7">
        <v>1300</v>
      </c>
      <c r="D23" s="10"/>
      <c r="E23" s="13">
        <f t="shared" si="3"/>
        <v>0</v>
      </c>
      <c r="F23" s="13">
        <f t="shared" si="0"/>
        <v>1300</v>
      </c>
      <c r="G23" s="7"/>
      <c r="H23" s="7"/>
      <c r="I23" s="7"/>
      <c r="J23" s="13">
        <f t="shared" si="1"/>
        <v>0</v>
      </c>
      <c r="K23" s="16">
        <f t="shared" si="2"/>
        <v>1300</v>
      </c>
      <c r="M23" s="1"/>
      <c r="N23" s="1"/>
      <c r="O23" s="1"/>
      <c r="P23" s="1"/>
      <c r="Q23" s="1"/>
    </row>
    <row r="24" spans="1:17" ht="31.5" x14ac:dyDescent="0.25">
      <c r="A24" s="11">
        <v>3</v>
      </c>
      <c r="B24" s="2" t="s">
        <v>30</v>
      </c>
      <c r="C24" s="10"/>
      <c r="D24" s="10">
        <v>200</v>
      </c>
      <c r="E24" s="13">
        <f t="shared" si="3"/>
        <v>200</v>
      </c>
      <c r="F24" s="13">
        <f t="shared" si="0"/>
        <v>400</v>
      </c>
      <c r="G24" s="10"/>
      <c r="H24" s="10"/>
      <c r="I24" s="10"/>
      <c r="J24" s="13">
        <f t="shared" si="1"/>
        <v>0</v>
      </c>
      <c r="K24" s="16">
        <f t="shared" si="2"/>
        <v>400</v>
      </c>
      <c r="L24" s="6"/>
      <c r="M24" s="1"/>
      <c r="N24" s="1"/>
      <c r="O24" s="1"/>
      <c r="P24" s="1"/>
      <c r="Q24" s="1"/>
    </row>
    <row r="25" spans="1:17" ht="47.25" x14ac:dyDescent="0.25">
      <c r="A25" s="11">
        <v>4</v>
      </c>
      <c r="B25" s="2" t="s">
        <v>31</v>
      </c>
      <c r="C25" s="10"/>
      <c r="D25" s="10">
        <v>50</v>
      </c>
      <c r="E25" s="13">
        <f t="shared" si="3"/>
        <v>50</v>
      </c>
      <c r="F25" s="13">
        <f t="shared" si="0"/>
        <v>100</v>
      </c>
      <c r="G25" s="10"/>
      <c r="H25" s="10"/>
      <c r="I25" s="10"/>
      <c r="J25" s="13">
        <f t="shared" si="1"/>
        <v>0</v>
      </c>
      <c r="K25" s="16">
        <f t="shared" si="2"/>
        <v>100</v>
      </c>
      <c r="L25" s="6"/>
      <c r="M25" s="1"/>
      <c r="N25" s="1"/>
      <c r="O25" s="1"/>
      <c r="P25" s="1"/>
      <c r="Q25" s="1"/>
    </row>
    <row r="26" spans="1:17" ht="31.5" x14ac:dyDescent="0.25">
      <c r="A26" s="3">
        <v>5</v>
      </c>
      <c r="B26" s="2" t="s">
        <v>12</v>
      </c>
      <c r="C26" s="7">
        <v>750</v>
      </c>
      <c r="D26" s="10">
        <v>300</v>
      </c>
      <c r="E26" s="13">
        <f t="shared" si="3"/>
        <v>300</v>
      </c>
      <c r="F26" s="13">
        <f t="shared" si="0"/>
        <v>1350</v>
      </c>
      <c r="G26" s="7"/>
      <c r="H26" s="7"/>
      <c r="I26" s="7"/>
      <c r="J26" s="13">
        <f t="shared" si="1"/>
        <v>0</v>
      </c>
      <c r="K26" s="16">
        <f t="shared" si="2"/>
        <v>1350</v>
      </c>
      <c r="M26" s="1"/>
      <c r="N26" s="1"/>
      <c r="O26" s="1"/>
      <c r="P26" s="1"/>
      <c r="Q26" s="1"/>
    </row>
    <row r="27" spans="1:17" ht="31.5" x14ac:dyDescent="0.25">
      <c r="A27" s="11">
        <v>6</v>
      </c>
      <c r="B27" s="2" t="s">
        <v>32</v>
      </c>
      <c r="C27" s="10"/>
      <c r="D27" s="10">
        <v>200</v>
      </c>
      <c r="E27" s="13">
        <f t="shared" si="3"/>
        <v>200</v>
      </c>
      <c r="F27" s="13">
        <f t="shared" si="0"/>
        <v>400</v>
      </c>
      <c r="G27" s="10"/>
      <c r="H27" s="10"/>
      <c r="I27" s="10">
        <v>1350</v>
      </c>
      <c r="J27" s="13">
        <f t="shared" si="1"/>
        <v>1350</v>
      </c>
      <c r="K27" s="16">
        <f t="shared" si="2"/>
        <v>-950</v>
      </c>
      <c r="L27" s="6"/>
      <c r="M27" s="1"/>
      <c r="N27" s="1"/>
      <c r="O27" s="1"/>
      <c r="P27" s="1"/>
      <c r="Q27" s="1"/>
    </row>
    <row r="28" spans="1:17" x14ac:dyDescent="0.25">
      <c r="A28" s="11">
        <v>7</v>
      </c>
      <c r="B28" s="2" t="s">
        <v>13</v>
      </c>
      <c r="C28" s="7">
        <v>4615</v>
      </c>
      <c r="D28" s="10">
        <v>2500</v>
      </c>
      <c r="E28" s="13">
        <f t="shared" si="3"/>
        <v>2500</v>
      </c>
      <c r="F28" s="13">
        <f t="shared" si="0"/>
        <v>9615</v>
      </c>
      <c r="G28" s="7"/>
      <c r="H28" s="7"/>
      <c r="I28" s="7">
        <v>2220</v>
      </c>
      <c r="J28" s="13">
        <f t="shared" si="1"/>
        <v>2220</v>
      </c>
      <c r="K28" s="16">
        <f t="shared" si="2"/>
        <v>7395</v>
      </c>
      <c r="M28" s="1"/>
      <c r="N28" s="1"/>
      <c r="O28" s="1"/>
      <c r="P28" s="1"/>
      <c r="Q28" s="1"/>
    </row>
    <row r="29" spans="1:17" x14ac:dyDescent="0.25">
      <c r="A29" s="11">
        <v>8</v>
      </c>
      <c r="B29" s="2" t="s">
        <v>33</v>
      </c>
      <c r="C29" s="10">
        <v>1000</v>
      </c>
      <c r="D29" s="10">
        <v>10094</v>
      </c>
      <c r="E29" s="13">
        <f t="shared" si="3"/>
        <v>10094</v>
      </c>
      <c r="F29" s="13">
        <f t="shared" si="0"/>
        <v>21188</v>
      </c>
      <c r="G29" s="10">
        <v>1254</v>
      </c>
      <c r="H29" s="10">
        <v>7647</v>
      </c>
      <c r="I29" s="10">
        <v>17978.2</v>
      </c>
      <c r="J29" s="13">
        <f t="shared" si="1"/>
        <v>26879.200000000001</v>
      </c>
      <c r="K29" s="16">
        <f t="shared" si="2"/>
        <v>-5691.2000000000007</v>
      </c>
      <c r="L29" s="6"/>
      <c r="M29" s="1"/>
      <c r="N29" s="1"/>
      <c r="O29" s="1"/>
      <c r="P29" s="1"/>
      <c r="Q29" s="1"/>
    </row>
    <row r="30" spans="1:17" ht="21" customHeight="1" x14ac:dyDescent="0.25">
      <c r="A30" s="3">
        <v>9</v>
      </c>
      <c r="B30" s="2" t="s">
        <v>34</v>
      </c>
      <c r="C30" s="7">
        <v>1200</v>
      </c>
      <c r="D30" s="10">
        <v>12162</v>
      </c>
      <c r="E30" s="13">
        <f t="shared" si="3"/>
        <v>12162</v>
      </c>
      <c r="F30" s="13">
        <f t="shared" si="0"/>
        <v>25524</v>
      </c>
      <c r="G30" s="7"/>
      <c r="H30" s="7"/>
      <c r="I30" s="7"/>
      <c r="J30" s="13">
        <f t="shared" si="1"/>
        <v>0</v>
      </c>
      <c r="K30" s="16">
        <f t="shared" si="2"/>
        <v>25524</v>
      </c>
      <c r="M30" s="1"/>
      <c r="N30" s="1"/>
      <c r="O30" s="1"/>
      <c r="P30" s="1"/>
      <c r="Q30" s="1"/>
    </row>
  </sheetData>
  <mergeCells count="8">
    <mergeCell ref="A1:K1"/>
    <mergeCell ref="C3:F3"/>
    <mergeCell ref="A5:B5"/>
    <mergeCell ref="G3:I3"/>
    <mergeCell ref="K3:K4"/>
    <mergeCell ref="B3:B4"/>
    <mergeCell ref="A3:A4"/>
    <mergeCell ref="J3:J4"/>
  </mergeCells>
  <pageMargins left="7.874015748031496E-2" right="7.874015748031496E-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9" workbookViewId="0">
      <selection sqref="A1:XFD1048576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6" bestFit="1" customWidth="1"/>
    <col min="4" max="5" width="10.7109375" style="6" customWidth="1"/>
    <col min="6" max="6" width="11.140625" style="6" customWidth="1"/>
    <col min="7" max="8" width="10.7109375" style="6" bestFit="1" customWidth="1"/>
    <col min="9" max="10" width="10.85546875" style="6" customWidth="1"/>
    <col min="11" max="11" width="10.7109375" style="6" bestFit="1" customWidth="1"/>
    <col min="12" max="17" width="9.140625" style="6"/>
    <col min="18" max="16384" width="9.140625" style="1"/>
  </cols>
  <sheetData>
    <row r="1" spans="1:17" ht="23.25" customHeight="1" x14ac:dyDescent="0.25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</row>
    <row r="3" spans="1:17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1"/>
      <c r="G3" s="53" t="s">
        <v>16</v>
      </c>
      <c r="H3" s="53"/>
      <c r="I3" s="53"/>
      <c r="J3" s="53" t="s">
        <v>48</v>
      </c>
      <c r="K3" s="54" t="s">
        <v>41</v>
      </c>
      <c r="L3" s="1"/>
      <c r="M3" s="1"/>
      <c r="N3" s="1"/>
      <c r="O3" s="1"/>
      <c r="P3" s="1"/>
      <c r="Q3" s="1"/>
    </row>
    <row r="4" spans="1:17" ht="54.75" customHeight="1" x14ac:dyDescent="0.25">
      <c r="A4" s="55"/>
      <c r="B4" s="55"/>
      <c r="C4" s="20" t="s">
        <v>38</v>
      </c>
      <c r="D4" s="20" t="s">
        <v>39</v>
      </c>
      <c r="E4" s="20" t="s">
        <v>40</v>
      </c>
      <c r="F4" s="9" t="s">
        <v>47</v>
      </c>
      <c r="G4" s="20" t="s">
        <v>38</v>
      </c>
      <c r="H4" s="20" t="s">
        <v>39</v>
      </c>
      <c r="I4" s="20" t="s">
        <v>40</v>
      </c>
      <c r="J4" s="53"/>
      <c r="K4" s="54"/>
      <c r="L4" s="1"/>
      <c r="M4" s="1"/>
      <c r="N4" s="1"/>
      <c r="O4" s="1"/>
      <c r="P4" s="1"/>
      <c r="Q4" s="1"/>
    </row>
    <row r="5" spans="1:17" ht="36" customHeight="1" x14ac:dyDescent="0.25">
      <c r="A5" s="52" t="s">
        <v>15</v>
      </c>
      <c r="B5" s="52"/>
      <c r="C5" s="17">
        <f>SUM(C6:C30)</f>
        <v>204308.82</v>
      </c>
      <c r="D5" s="17">
        <f>SUM(D6:D30)</f>
        <v>204308.82</v>
      </c>
      <c r="E5" s="17">
        <f>SUM(E6:E30)</f>
        <v>204308.82</v>
      </c>
      <c r="F5" s="17">
        <f>C5+D5+E5</f>
        <v>612926.46</v>
      </c>
      <c r="G5" s="17">
        <f>SUM(G7:G30)</f>
        <v>177494.95</v>
      </c>
      <c r="H5" s="17">
        <f>SUM(H7:H30)</f>
        <v>145733.15</v>
      </c>
      <c r="I5" s="17">
        <f>SUM(I7:I30)</f>
        <v>192620</v>
      </c>
      <c r="J5" s="17">
        <f>G5+H5+I5</f>
        <v>515848.1</v>
      </c>
      <c r="K5" s="18">
        <f>F5-J5</f>
        <v>97078.359999999986</v>
      </c>
      <c r="L5" s="1"/>
      <c r="M5" s="1"/>
      <c r="N5" s="1"/>
      <c r="O5" s="1"/>
      <c r="P5" s="1"/>
      <c r="Q5" s="1"/>
    </row>
    <row r="6" spans="1:17" ht="33" customHeight="1" x14ac:dyDescent="0.25">
      <c r="A6" s="19"/>
      <c r="B6" s="4" t="s">
        <v>1</v>
      </c>
      <c r="C6" s="17"/>
      <c r="D6" s="17"/>
      <c r="E6" s="17"/>
      <c r="F6" s="17"/>
      <c r="G6" s="17"/>
      <c r="H6" s="17"/>
      <c r="I6" s="17"/>
      <c r="J6" s="17"/>
      <c r="K6" s="18"/>
      <c r="L6" s="1"/>
      <c r="M6" s="1"/>
      <c r="N6" s="1"/>
      <c r="O6" s="1"/>
      <c r="P6" s="1"/>
      <c r="Q6" s="1"/>
    </row>
    <row r="7" spans="1:17" ht="47.25" customHeight="1" x14ac:dyDescent="0.25">
      <c r="A7" s="19">
        <v>1</v>
      </c>
      <c r="B7" s="2" t="s">
        <v>2</v>
      </c>
      <c r="C7" s="17">
        <f>D7</f>
        <v>131722.82</v>
      </c>
      <c r="D7" s="17">
        <v>131722.82</v>
      </c>
      <c r="E7" s="17">
        <f>D7</f>
        <v>131722.82</v>
      </c>
      <c r="F7" s="17">
        <f t="shared" ref="F7:F30" si="0">C7+D7+E7</f>
        <v>395168.46</v>
      </c>
      <c r="G7" s="17">
        <v>142344</v>
      </c>
      <c r="H7" s="17">
        <v>118506.15</v>
      </c>
      <c r="I7" s="17">
        <v>140238</v>
      </c>
      <c r="J7" s="17">
        <f t="shared" ref="J7:J30" si="1">G7+H7+I7</f>
        <v>401088.15</v>
      </c>
      <c r="K7" s="18">
        <f t="shared" ref="K7:K30" si="2">F7-J7</f>
        <v>-5919.6900000000023</v>
      </c>
      <c r="L7" s="1"/>
      <c r="M7" s="1"/>
      <c r="N7" s="1"/>
      <c r="O7" s="1"/>
      <c r="P7" s="1"/>
      <c r="Q7" s="1"/>
    </row>
    <row r="8" spans="1:17" ht="23.25" customHeight="1" x14ac:dyDescent="0.25">
      <c r="A8" s="19">
        <v>2</v>
      </c>
      <c r="B8" s="2" t="s">
        <v>3</v>
      </c>
      <c r="C8" s="17">
        <f>D8</f>
        <v>26608</v>
      </c>
      <c r="D8" s="17">
        <v>26608</v>
      </c>
      <c r="E8" s="17">
        <f t="shared" ref="E8:E30" si="3">D8</f>
        <v>26608</v>
      </c>
      <c r="F8" s="17">
        <f t="shared" si="0"/>
        <v>79824</v>
      </c>
      <c r="G8" s="17">
        <v>18503</v>
      </c>
      <c r="H8" s="17">
        <v>15406</v>
      </c>
      <c r="I8" s="17">
        <v>20323</v>
      </c>
      <c r="J8" s="17">
        <f t="shared" si="1"/>
        <v>54232</v>
      </c>
      <c r="K8" s="18">
        <f t="shared" si="2"/>
        <v>25592</v>
      </c>
      <c r="L8" s="1"/>
      <c r="M8" s="1"/>
      <c r="N8" s="1"/>
      <c r="O8" s="1"/>
      <c r="P8" s="1"/>
      <c r="Q8" s="1"/>
    </row>
    <row r="9" spans="1:17" ht="18.75" customHeight="1" x14ac:dyDescent="0.25">
      <c r="A9" s="19">
        <v>3</v>
      </c>
      <c r="B9" s="2" t="s">
        <v>23</v>
      </c>
      <c r="C9" s="17">
        <f t="shared" ref="C9:C20" si="4">D9</f>
        <v>6900</v>
      </c>
      <c r="D9" s="17">
        <v>6900</v>
      </c>
      <c r="E9" s="17">
        <f t="shared" si="3"/>
        <v>6900</v>
      </c>
      <c r="F9" s="17">
        <f t="shared" si="0"/>
        <v>20700</v>
      </c>
      <c r="G9" s="17"/>
      <c r="H9" s="17"/>
      <c r="I9" s="17"/>
      <c r="J9" s="17">
        <f t="shared" si="1"/>
        <v>0</v>
      </c>
      <c r="K9" s="18">
        <f t="shared" si="2"/>
        <v>20700</v>
      </c>
      <c r="L9" s="1"/>
      <c r="M9" s="1"/>
      <c r="N9" s="1"/>
      <c r="O9" s="1"/>
      <c r="P9" s="1"/>
      <c r="Q9" s="1"/>
    </row>
    <row r="10" spans="1:17" x14ac:dyDescent="0.25">
      <c r="A10" s="19">
        <v>4</v>
      </c>
      <c r="B10" s="2" t="s">
        <v>4</v>
      </c>
      <c r="C10" s="17">
        <f t="shared" si="4"/>
        <v>700</v>
      </c>
      <c r="D10" s="17">
        <v>700</v>
      </c>
      <c r="E10" s="17">
        <f t="shared" si="3"/>
        <v>700</v>
      </c>
      <c r="F10" s="17">
        <f t="shared" si="0"/>
        <v>2100</v>
      </c>
      <c r="G10" s="17">
        <v>4481.32</v>
      </c>
      <c r="H10" s="17"/>
      <c r="I10" s="17"/>
      <c r="J10" s="17">
        <f t="shared" si="1"/>
        <v>4481.32</v>
      </c>
      <c r="K10" s="18">
        <f t="shared" si="2"/>
        <v>-2381.3199999999997</v>
      </c>
      <c r="L10" s="1"/>
      <c r="M10" s="1"/>
      <c r="N10" s="1"/>
      <c r="O10" s="1"/>
      <c r="P10" s="1"/>
      <c r="Q10" s="1"/>
    </row>
    <row r="11" spans="1:17" x14ac:dyDescent="0.25">
      <c r="A11" s="19">
        <v>5</v>
      </c>
      <c r="B11" s="2" t="s">
        <v>24</v>
      </c>
      <c r="C11" s="17">
        <f t="shared" si="4"/>
        <v>1250</v>
      </c>
      <c r="D11" s="17">
        <v>1250</v>
      </c>
      <c r="E11" s="17">
        <f t="shared" si="3"/>
        <v>1250</v>
      </c>
      <c r="F11" s="17">
        <f t="shared" si="0"/>
        <v>3750</v>
      </c>
      <c r="G11" s="17">
        <v>1300</v>
      </c>
      <c r="H11" s="17">
        <v>1000</v>
      </c>
      <c r="I11" s="17">
        <v>1300</v>
      </c>
      <c r="J11" s="17">
        <f t="shared" si="1"/>
        <v>3600</v>
      </c>
      <c r="K11" s="18">
        <f t="shared" si="2"/>
        <v>150</v>
      </c>
      <c r="L11" s="1"/>
      <c r="M11" s="1"/>
      <c r="N11" s="1"/>
      <c r="O11" s="1"/>
      <c r="P11" s="1"/>
      <c r="Q11" s="1"/>
    </row>
    <row r="12" spans="1:17" ht="22.5" customHeight="1" x14ac:dyDescent="0.25">
      <c r="A12" s="19">
        <v>6</v>
      </c>
      <c r="B12" s="2" t="s">
        <v>5</v>
      </c>
      <c r="C12" s="17">
        <f t="shared" si="4"/>
        <v>1500</v>
      </c>
      <c r="D12" s="17">
        <v>1500</v>
      </c>
      <c r="E12" s="17">
        <f t="shared" si="3"/>
        <v>1500</v>
      </c>
      <c r="F12" s="17">
        <f t="shared" si="0"/>
        <v>4500</v>
      </c>
      <c r="G12" s="17">
        <v>543.38</v>
      </c>
      <c r="H12" s="17"/>
      <c r="I12" s="17">
        <v>1459</v>
      </c>
      <c r="J12" s="17">
        <f t="shared" si="1"/>
        <v>2002.38</v>
      </c>
      <c r="K12" s="18">
        <f t="shared" si="2"/>
        <v>2497.62</v>
      </c>
      <c r="L12" s="1"/>
      <c r="M12" s="1"/>
      <c r="N12" s="1"/>
      <c r="O12" s="1"/>
      <c r="P12" s="1"/>
      <c r="Q12" s="1"/>
    </row>
    <row r="13" spans="1:17" x14ac:dyDescent="0.25">
      <c r="A13" s="19">
        <v>7</v>
      </c>
      <c r="B13" s="2" t="s">
        <v>25</v>
      </c>
      <c r="C13" s="17">
        <f t="shared" si="4"/>
        <v>1000</v>
      </c>
      <c r="D13" s="17">
        <v>1000</v>
      </c>
      <c r="E13" s="17">
        <f t="shared" si="3"/>
        <v>1000</v>
      </c>
      <c r="F13" s="17">
        <f t="shared" si="0"/>
        <v>3000</v>
      </c>
      <c r="G13" s="17">
        <v>1000</v>
      </c>
      <c r="H13" s="17">
        <v>1000</v>
      </c>
      <c r="I13" s="17">
        <v>1000</v>
      </c>
      <c r="J13" s="17">
        <f t="shared" si="1"/>
        <v>3000</v>
      </c>
      <c r="K13" s="18">
        <f t="shared" si="2"/>
        <v>0</v>
      </c>
      <c r="L13" s="1"/>
      <c r="M13" s="1"/>
      <c r="N13" s="1"/>
      <c r="O13" s="1"/>
      <c r="P13" s="1"/>
      <c r="Q13" s="1"/>
    </row>
    <row r="14" spans="1:17" ht="20.25" customHeight="1" x14ac:dyDescent="0.25">
      <c r="A14" s="19">
        <v>8</v>
      </c>
      <c r="B14" s="2" t="s">
        <v>26</v>
      </c>
      <c r="C14" s="17">
        <f t="shared" si="4"/>
        <v>700</v>
      </c>
      <c r="D14" s="17">
        <v>700</v>
      </c>
      <c r="E14" s="17">
        <f t="shared" si="3"/>
        <v>700</v>
      </c>
      <c r="F14" s="17">
        <f t="shared" si="0"/>
        <v>2100</v>
      </c>
      <c r="G14" s="17"/>
      <c r="H14" s="17"/>
      <c r="I14" s="17"/>
      <c r="J14" s="17">
        <f t="shared" si="1"/>
        <v>0</v>
      </c>
      <c r="K14" s="18">
        <f t="shared" si="2"/>
        <v>2100</v>
      </c>
      <c r="L14" s="1"/>
      <c r="M14" s="1"/>
      <c r="N14" s="1"/>
      <c r="O14" s="1"/>
      <c r="P14" s="1"/>
      <c r="Q14" s="1"/>
    </row>
    <row r="15" spans="1:17" ht="20.25" customHeight="1" x14ac:dyDescent="0.25">
      <c r="A15" s="19">
        <v>9</v>
      </c>
      <c r="B15" s="2" t="s">
        <v>6</v>
      </c>
      <c r="C15" s="17">
        <f t="shared" si="4"/>
        <v>0</v>
      </c>
      <c r="D15" s="17"/>
      <c r="E15" s="17">
        <f t="shared" si="3"/>
        <v>0</v>
      </c>
      <c r="F15" s="17">
        <f t="shared" si="0"/>
        <v>0</v>
      </c>
      <c r="G15" s="17"/>
      <c r="H15" s="17"/>
      <c r="I15" s="17"/>
      <c r="J15" s="17"/>
      <c r="K15" s="18"/>
      <c r="L15" s="1"/>
      <c r="M15" s="1"/>
      <c r="N15" s="1"/>
      <c r="O15" s="1"/>
      <c r="P15" s="1"/>
      <c r="Q15" s="1"/>
    </row>
    <row r="16" spans="1:17" x14ac:dyDescent="0.25">
      <c r="A16" s="19">
        <v>10</v>
      </c>
      <c r="B16" s="2" t="s">
        <v>7</v>
      </c>
      <c r="C16" s="17">
        <f t="shared" si="4"/>
        <v>2122</v>
      </c>
      <c r="D16" s="17">
        <v>2122</v>
      </c>
      <c r="E16" s="17">
        <f t="shared" si="3"/>
        <v>2122</v>
      </c>
      <c r="F16" s="17">
        <f t="shared" si="0"/>
        <v>6366</v>
      </c>
      <c r="G16" s="17">
        <v>1738</v>
      </c>
      <c r="H16" s="17">
        <v>1746</v>
      </c>
      <c r="I16" s="17">
        <v>1988</v>
      </c>
      <c r="J16" s="17">
        <f t="shared" si="1"/>
        <v>5472</v>
      </c>
      <c r="K16" s="18">
        <f t="shared" si="2"/>
        <v>894</v>
      </c>
      <c r="L16" s="1"/>
      <c r="M16" s="1"/>
      <c r="N16" s="1"/>
      <c r="O16" s="1"/>
      <c r="P16" s="1"/>
      <c r="Q16" s="1"/>
    </row>
    <row r="17" spans="1:17" x14ac:dyDescent="0.25">
      <c r="A17" s="19">
        <v>11</v>
      </c>
      <c r="B17" s="2" t="s">
        <v>27</v>
      </c>
      <c r="C17" s="17">
        <f t="shared" si="4"/>
        <v>800</v>
      </c>
      <c r="D17" s="17">
        <v>800</v>
      </c>
      <c r="E17" s="17">
        <f t="shared" si="3"/>
        <v>800</v>
      </c>
      <c r="F17" s="17">
        <f t="shared" si="0"/>
        <v>2400</v>
      </c>
      <c r="G17" s="17"/>
      <c r="H17" s="17"/>
      <c r="I17" s="17"/>
      <c r="J17" s="17">
        <f t="shared" si="1"/>
        <v>0</v>
      </c>
      <c r="K17" s="18">
        <f t="shared" si="2"/>
        <v>2400</v>
      </c>
      <c r="L17" s="1"/>
      <c r="M17" s="1"/>
      <c r="N17" s="1"/>
      <c r="O17" s="1"/>
      <c r="P17" s="1"/>
      <c r="Q17" s="1"/>
    </row>
    <row r="18" spans="1:17" x14ac:dyDescent="0.25">
      <c r="A18" s="19">
        <v>12</v>
      </c>
      <c r="B18" s="2" t="s">
        <v>8</v>
      </c>
      <c r="C18" s="17">
        <f t="shared" si="4"/>
        <v>500</v>
      </c>
      <c r="D18" s="17">
        <v>500</v>
      </c>
      <c r="E18" s="17">
        <f t="shared" si="3"/>
        <v>500</v>
      </c>
      <c r="F18" s="17">
        <f t="shared" si="0"/>
        <v>1500</v>
      </c>
      <c r="G18" s="17"/>
      <c r="H18" s="17">
        <v>900</v>
      </c>
      <c r="I18" s="17">
        <v>650</v>
      </c>
      <c r="J18" s="17">
        <f t="shared" si="1"/>
        <v>1550</v>
      </c>
      <c r="K18" s="18">
        <f t="shared" si="2"/>
        <v>-50</v>
      </c>
      <c r="L18" s="1"/>
      <c r="M18" s="1"/>
      <c r="N18" s="1"/>
      <c r="O18" s="1"/>
      <c r="P18" s="1"/>
      <c r="Q18" s="1"/>
    </row>
    <row r="19" spans="1:17" x14ac:dyDescent="0.25">
      <c r="A19" s="19">
        <v>13</v>
      </c>
      <c r="B19" s="2" t="s">
        <v>28</v>
      </c>
      <c r="C19" s="17">
        <f t="shared" si="4"/>
        <v>1500</v>
      </c>
      <c r="D19" s="17">
        <v>1500</v>
      </c>
      <c r="E19" s="17">
        <f t="shared" si="3"/>
        <v>1500</v>
      </c>
      <c r="F19" s="17">
        <f t="shared" si="0"/>
        <v>4500</v>
      </c>
      <c r="G19" s="17"/>
      <c r="H19" s="17"/>
      <c r="I19" s="17"/>
      <c r="J19" s="17">
        <f t="shared" si="1"/>
        <v>0</v>
      </c>
      <c r="K19" s="18">
        <f t="shared" si="2"/>
        <v>4500</v>
      </c>
      <c r="L19" s="1"/>
      <c r="M19" s="1"/>
      <c r="N19" s="1"/>
      <c r="O19" s="1"/>
      <c r="P19" s="1"/>
      <c r="Q19" s="1"/>
    </row>
    <row r="20" spans="1:17" ht="20.25" customHeight="1" x14ac:dyDescent="0.25">
      <c r="A20" s="19">
        <v>14</v>
      </c>
      <c r="B20" s="2" t="s">
        <v>9</v>
      </c>
      <c r="C20" s="17">
        <f t="shared" si="4"/>
        <v>800</v>
      </c>
      <c r="D20" s="17">
        <v>800</v>
      </c>
      <c r="E20" s="17">
        <f t="shared" si="3"/>
        <v>800</v>
      </c>
      <c r="F20" s="17">
        <f t="shared" si="0"/>
        <v>2400</v>
      </c>
      <c r="G20" s="17"/>
      <c r="H20" s="17"/>
      <c r="I20" s="17"/>
      <c r="J20" s="17">
        <f t="shared" si="1"/>
        <v>0</v>
      </c>
      <c r="K20" s="18">
        <f t="shared" si="2"/>
        <v>2400</v>
      </c>
      <c r="L20" s="1"/>
      <c r="M20" s="1"/>
      <c r="N20" s="1"/>
      <c r="O20" s="1"/>
      <c r="P20" s="1"/>
      <c r="Q20" s="1"/>
    </row>
    <row r="21" spans="1:17" ht="47.25" x14ac:dyDescent="0.25">
      <c r="A21" s="19"/>
      <c r="B21" s="4" t="s">
        <v>29</v>
      </c>
      <c r="C21" s="17"/>
      <c r="D21" s="17"/>
      <c r="E21" s="17"/>
      <c r="F21" s="17"/>
      <c r="G21" s="17"/>
      <c r="H21" s="17"/>
      <c r="I21" s="17"/>
      <c r="J21" s="17">
        <f t="shared" si="1"/>
        <v>0</v>
      </c>
      <c r="K21" s="18"/>
      <c r="M21" s="1"/>
      <c r="N21" s="1"/>
      <c r="O21" s="1"/>
      <c r="P21" s="1"/>
      <c r="Q21" s="1"/>
    </row>
    <row r="22" spans="1:17" ht="31.5" x14ac:dyDescent="0.25">
      <c r="A22" s="19">
        <v>1</v>
      </c>
      <c r="B22" s="2" t="s">
        <v>10</v>
      </c>
      <c r="C22" s="17">
        <f t="shared" ref="C22:C23" si="5">D22</f>
        <v>2700</v>
      </c>
      <c r="D22" s="17">
        <v>2700</v>
      </c>
      <c r="E22" s="17">
        <f t="shared" si="3"/>
        <v>2700</v>
      </c>
      <c r="F22" s="17">
        <f t="shared" si="0"/>
        <v>8100</v>
      </c>
      <c r="G22" s="17">
        <v>5585.25</v>
      </c>
      <c r="H22" s="17">
        <v>5375</v>
      </c>
      <c r="I22" s="17">
        <v>592</v>
      </c>
      <c r="J22" s="17">
        <f t="shared" si="1"/>
        <v>11552.25</v>
      </c>
      <c r="K22" s="18">
        <f t="shared" si="2"/>
        <v>-3452.25</v>
      </c>
      <c r="M22" s="1"/>
      <c r="N22" s="1"/>
      <c r="O22" s="1"/>
      <c r="P22" s="1"/>
      <c r="Q22" s="1"/>
    </row>
    <row r="23" spans="1:17" ht="47.25" x14ac:dyDescent="0.25">
      <c r="A23" s="19">
        <v>2</v>
      </c>
      <c r="B23" s="2" t="s">
        <v>11</v>
      </c>
      <c r="C23" s="17">
        <f t="shared" si="5"/>
        <v>0</v>
      </c>
      <c r="D23" s="17">
        <v>0</v>
      </c>
      <c r="E23" s="17">
        <f t="shared" si="3"/>
        <v>0</v>
      </c>
      <c r="F23" s="17">
        <f t="shared" si="0"/>
        <v>0</v>
      </c>
      <c r="G23" s="17"/>
      <c r="H23" s="17"/>
      <c r="I23" s="17"/>
      <c r="J23" s="17">
        <f t="shared" si="1"/>
        <v>0</v>
      </c>
      <c r="K23" s="18">
        <f t="shared" si="2"/>
        <v>0</v>
      </c>
      <c r="M23" s="1"/>
      <c r="N23" s="1"/>
      <c r="O23" s="1"/>
      <c r="P23" s="1"/>
      <c r="Q23" s="1"/>
    </row>
    <row r="24" spans="1:17" ht="31.5" x14ac:dyDescent="0.25">
      <c r="A24" s="19">
        <v>3</v>
      </c>
      <c r="B24" s="2" t="s">
        <v>30</v>
      </c>
      <c r="C24" s="17">
        <f>D24</f>
        <v>200</v>
      </c>
      <c r="D24" s="17">
        <v>200</v>
      </c>
      <c r="E24" s="17">
        <f t="shared" si="3"/>
        <v>200</v>
      </c>
      <c r="F24" s="17">
        <f t="shared" si="0"/>
        <v>600</v>
      </c>
      <c r="G24" s="17"/>
      <c r="H24" s="17"/>
      <c r="I24" s="17"/>
      <c r="J24" s="17">
        <f t="shared" si="1"/>
        <v>0</v>
      </c>
      <c r="K24" s="18">
        <f t="shared" si="2"/>
        <v>600</v>
      </c>
      <c r="M24" s="1"/>
      <c r="N24" s="1"/>
      <c r="O24" s="1"/>
      <c r="P24" s="1"/>
      <c r="Q24" s="1"/>
    </row>
    <row r="25" spans="1:17" ht="47.25" x14ac:dyDescent="0.25">
      <c r="A25" s="19">
        <v>4</v>
      </c>
      <c r="B25" s="2" t="s">
        <v>31</v>
      </c>
      <c r="C25" s="17">
        <f t="shared" ref="C25:C30" si="6">D25</f>
        <v>50</v>
      </c>
      <c r="D25" s="17">
        <v>50</v>
      </c>
      <c r="E25" s="17">
        <f t="shared" si="3"/>
        <v>50</v>
      </c>
      <c r="F25" s="17">
        <f t="shared" si="0"/>
        <v>150</v>
      </c>
      <c r="G25" s="17"/>
      <c r="H25" s="17"/>
      <c r="I25" s="17"/>
      <c r="J25" s="17">
        <f t="shared" si="1"/>
        <v>0</v>
      </c>
      <c r="K25" s="18">
        <f t="shared" si="2"/>
        <v>150</v>
      </c>
      <c r="M25" s="1"/>
      <c r="N25" s="1"/>
      <c r="O25" s="1"/>
      <c r="P25" s="1"/>
      <c r="Q25" s="1"/>
    </row>
    <row r="26" spans="1:17" ht="31.5" x14ac:dyDescent="0.25">
      <c r="A26" s="19">
        <v>5</v>
      </c>
      <c r="B26" s="2" t="s">
        <v>12</v>
      </c>
      <c r="C26" s="17">
        <f t="shared" si="6"/>
        <v>300</v>
      </c>
      <c r="D26" s="17">
        <v>300</v>
      </c>
      <c r="E26" s="17">
        <f t="shared" si="3"/>
        <v>300</v>
      </c>
      <c r="F26" s="17">
        <f t="shared" si="0"/>
        <v>900</v>
      </c>
      <c r="G26" s="17"/>
      <c r="H26" s="17"/>
      <c r="I26" s="17"/>
      <c r="J26" s="17">
        <f t="shared" si="1"/>
        <v>0</v>
      </c>
      <c r="K26" s="18">
        <f t="shared" si="2"/>
        <v>900</v>
      </c>
      <c r="M26" s="1"/>
      <c r="N26" s="1"/>
      <c r="O26" s="1"/>
      <c r="P26" s="1"/>
      <c r="Q26" s="1"/>
    </row>
    <row r="27" spans="1:17" ht="31.5" x14ac:dyDescent="0.25">
      <c r="A27" s="19">
        <v>6</v>
      </c>
      <c r="B27" s="2" t="s">
        <v>32</v>
      </c>
      <c r="C27" s="17">
        <f t="shared" si="6"/>
        <v>200</v>
      </c>
      <c r="D27" s="17">
        <v>200</v>
      </c>
      <c r="E27" s="17">
        <f t="shared" si="3"/>
        <v>200</v>
      </c>
      <c r="F27" s="17">
        <f t="shared" si="0"/>
        <v>600</v>
      </c>
      <c r="G27" s="17"/>
      <c r="H27" s="17"/>
      <c r="I27" s="17"/>
      <c r="J27" s="17">
        <f t="shared" si="1"/>
        <v>0</v>
      </c>
      <c r="K27" s="18">
        <f t="shared" si="2"/>
        <v>600</v>
      </c>
      <c r="M27" s="1"/>
      <c r="N27" s="1"/>
      <c r="O27" s="1"/>
      <c r="P27" s="1"/>
      <c r="Q27" s="1"/>
    </row>
    <row r="28" spans="1:17" x14ac:dyDescent="0.25">
      <c r="A28" s="19">
        <v>7</v>
      </c>
      <c r="B28" s="2" t="s">
        <v>13</v>
      </c>
      <c r="C28" s="17">
        <f t="shared" si="6"/>
        <v>2500</v>
      </c>
      <c r="D28" s="17">
        <v>2500</v>
      </c>
      <c r="E28" s="17">
        <f t="shared" si="3"/>
        <v>2500</v>
      </c>
      <c r="F28" s="17">
        <f t="shared" si="0"/>
        <v>7500</v>
      </c>
      <c r="G28" s="17"/>
      <c r="H28" s="17"/>
      <c r="I28" s="17">
        <v>2200</v>
      </c>
      <c r="J28" s="17">
        <f t="shared" si="1"/>
        <v>2200</v>
      </c>
      <c r="K28" s="18">
        <f t="shared" si="2"/>
        <v>5300</v>
      </c>
      <c r="M28" s="1"/>
      <c r="N28" s="1"/>
      <c r="O28" s="1"/>
      <c r="P28" s="1"/>
      <c r="Q28" s="1"/>
    </row>
    <row r="29" spans="1:17" x14ac:dyDescent="0.25">
      <c r="A29" s="19">
        <v>8</v>
      </c>
      <c r="B29" s="2" t="s">
        <v>33</v>
      </c>
      <c r="C29" s="17">
        <f t="shared" si="6"/>
        <v>10094</v>
      </c>
      <c r="D29" s="17">
        <v>10094</v>
      </c>
      <c r="E29" s="17">
        <f t="shared" si="3"/>
        <v>10094</v>
      </c>
      <c r="F29" s="17">
        <f t="shared" si="0"/>
        <v>30282</v>
      </c>
      <c r="G29" s="17"/>
      <c r="H29" s="17">
        <v>1800</v>
      </c>
      <c r="I29" s="17">
        <v>18434</v>
      </c>
      <c r="J29" s="17">
        <f t="shared" si="1"/>
        <v>20234</v>
      </c>
      <c r="K29" s="18">
        <f t="shared" si="2"/>
        <v>10048</v>
      </c>
      <c r="M29" s="1"/>
      <c r="N29" s="1"/>
      <c r="O29" s="1"/>
      <c r="P29" s="1"/>
      <c r="Q29" s="1"/>
    </row>
    <row r="30" spans="1:17" ht="21" customHeight="1" x14ac:dyDescent="0.25">
      <c r="A30" s="19">
        <v>9</v>
      </c>
      <c r="B30" s="2" t="s">
        <v>34</v>
      </c>
      <c r="C30" s="17">
        <f t="shared" si="6"/>
        <v>12162</v>
      </c>
      <c r="D30" s="17">
        <v>12162</v>
      </c>
      <c r="E30" s="17">
        <f t="shared" si="3"/>
        <v>12162</v>
      </c>
      <c r="F30" s="17">
        <f t="shared" si="0"/>
        <v>36486</v>
      </c>
      <c r="G30" s="17">
        <v>2000</v>
      </c>
      <c r="H30" s="17"/>
      <c r="I30" s="17">
        <v>4436</v>
      </c>
      <c r="J30" s="17">
        <f t="shared" si="1"/>
        <v>6436</v>
      </c>
      <c r="K30" s="18">
        <f t="shared" si="2"/>
        <v>30050</v>
      </c>
      <c r="M30" s="1"/>
      <c r="N30" s="1"/>
      <c r="O30" s="1"/>
      <c r="P30" s="1"/>
      <c r="Q30" s="1"/>
    </row>
  </sheetData>
  <mergeCells count="8">
    <mergeCell ref="A5:B5"/>
    <mergeCell ref="A1:K1"/>
    <mergeCell ref="A3:A4"/>
    <mergeCell ref="B3:B4"/>
    <mergeCell ref="C3:F3"/>
    <mergeCell ref="G3:I3"/>
    <mergeCell ref="J3:J4"/>
    <mergeCell ref="K3:K4"/>
  </mergeCells>
  <pageMargins left="0.51181102362204722" right="7.874015748031496E-2" top="0.74803149606299213" bottom="7.874015748031496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3" workbookViewId="0">
      <selection activeCell="A23" sqref="A1:XFD1048576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6" bestFit="1" customWidth="1"/>
    <col min="4" max="4" width="10.7109375" style="6" customWidth="1"/>
    <col min="5" max="5" width="11.85546875" style="6" customWidth="1"/>
    <col min="6" max="7" width="10.7109375" style="6" bestFit="1" customWidth="1"/>
    <col min="8" max="8" width="10.85546875" style="6" customWidth="1"/>
    <col min="9" max="9" width="10.7109375" style="6" bestFit="1" customWidth="1"/>
    <col min="10" max="15" width="9.140625" style="6"/>
    <col min="16" max="16384" width="9.140625" style="1"/>
  </cols>
  <sheetData>
    <row r="1" spans="1:15" ht="23.25" customHeight="1" x14ac:dyDescent="0.25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</row>
    <row r="3" spans="1:15" ht="15.75" customHeight="1" x14ac:dyDescent="0.25">
      <c r="A3" s="55" t="s">
        <v>14</v>
      </c>
      <c r="B3" s="55" t="s">
        <v>0</v>
      </c>
      <c r="C3" s="49" t="s">
        <v>18</v>
      </c>
      <c r="D3" s="50"/>
      <c r="E3" s="51"/>
      <c r="F3" s="56" t="s">
        <v>16</v>
      </c>
      <c r="G3" s="57"/>
      <c r="H3" s="58"/>
      <c r="I3" s="54" t="s">
        <v>44</v>
      </c>
      <c r="J3" s="1"/>
      <c r="K3" s="1"/>
      <c r="L3" s="1"/>
      <c r="M3" s="1"/>
      <c r="N3" s="1"/>
      <c r="O3" s="1"/>
    </row>
    <row r="4" spans="1:15" ht="54.75" customHeight="1" x14ac:dyDescent="0.25">
      <c r="A4" s="55"/>
      <c r="B4" s="55"/>
      <c r="C4" s="20" t="s">
        <v>42</v>
      </c>
      <c r="D4" s="20" t="s">
        <v>43</v>
      </c>
      <c r="E4" s="9" t="s">
        <v>46</v>
      </c>
      <c r="F4" s="20" t="s">
        <v>42</v>
      </c>
      <c r="G4" s="20" t="s">
        <v>43</v>
      </c>
      <c r="H4" s="27" t="s">
        <v>46</v>
      </c>
      <c r="I4" s="54"/>
      <c r="J4" s="1"/>
      <c r="K4" s="1"/>
      <c r="L4" s="1"/>
      <c r="M4" s="1"/>
      <c r="N4" s="1"/>
      <c r="O4" s="1"/>
    </row>
    <row r="5" spans="1:15" ht="36" customHeight="1" x14ac:dyDescent="0.25">
      <c r="A5" s="52" t="s">
        <v>15</v>
      </c>
      <c r="B5" s="52"/>
      <c r="C5" s="21">
        <f>'1кв'!F5</f>
        <v>572804.64</v>
      </c>
      <c r="D5" s="21">
        <f>'2кв'!F5</f>
        <v>612926.46</v>
      </c>
      <c r="E5" s="21">
        <f>C5+D5</f>
        <v>1185731.1000000001</v>
      </c>
      <c r="F5" s="21">
        <f>'1кв'!J5</f>
        <v>478327.33</v>
      </c>
      <c r="G5" s="21">
        <f>'2кв'!J5</f>
        <v>515848.1</v>
      </c>
      <c r="H5" s="21">
        <f>F5+G5</f>
        <v>994175.42999999993</v>
      </c>
      <c r="I5" s="22">
        <f>E5-H5</f>
        <v>191555.67000000016</v>
      </c>
      <c r="J5" s="1"/>
      <c r="K5" s="1"/>
      <c r="L5" s="1"/>
      <c r="M5" s="1"/>
      <c r="N5" s="1"/>
      <c r="O5" s="1"/>
    </row>
    <row r="6" spans="1:15" ht="33" customHeight="1" x14ac:dyDescent="0.25">
      <c r="A6" s="23"/>
      <c r="B6" s="4" t="s">
        <v>1</v>
      </c>
      <c r="C6" s="21"/>
      <c r="D6" s="21"/>
      <c r="E6" s="21"/>
      <c r="F6" s="21">
        <f>'1кв'!J6</f>
        <v>0</v>
      </c>
      <c r="G6" s="21">
        <f>'2кв'!J6</f>
        <v>0</v>
      </c>
      <c r="H6" s="21">
        <f t="shared" ref="H6:H30" si="0">F6+G6</f>
        <v>0</v>
      </c>
      <c r="I6" s="22"/>
      <c r="J6" s="1"/>
      <c r="K6" s="1"/>
      <c r="L6" s="1"/>
      <c r="M6" s="1"/>
      <c r="N6" s="1"/>
      <c r="O6" s="1"/>
    </row>
    <row r="7" spans="1:15" ht="47.25" customHeight="1" x14ac:dyDescent="0.25">
      <c r="A7" s="23">
        <v>1</v>
      </c>
      <c r="B7" s="2" t="s">
        <v>2</v>
      </c>
      <c r="C7" s="21">
        <f>'1кв'!F7</f>
        <v>378014.64</v>
      </c>
      <c r="D7" s="21">
        <f>'2кв'!F7</f>
        <v>395168.46</v>
      </c>
      <c r="E7" s="21">
        <f t="shared" ref="E7:E30" si="1">C7+D7</f>
        <v>773183.10000000009</v>
      </c>
      <c r="F7" s="21">
        <f>'1кв'!J7</f>
        <v>368744</v>
      </c>
      <c r="G7" s="21">
        <f>'2кв'!J7</f>
        <v>401088.15</v>
      </c>
      <c r="H7" s="21">
        <f t="shared" si="0"/>
        <v>769832.15</v>
      </c>
      <c r="I7" s="22">
        <f t="shared" ref="I7:I20" si="2">E7-H7</f>
        <v>3350.9500000000698</v>
      </c>
      <c r="J7" s="1"/>
      <c r="K7" s="1"/>
      <c r="L7" s="1"/>
      <c r="M7" s="1"/>
      <c r="N7" s="1"/>
      <c r="O7" s="1"/>
    </row>
    <row r="8" spans="1:15" ht="23.25" customHeight="1" x14ac:dyDescent="0.25">
      <c r="A8" s="23">
        <v>2</v>
      </c>
      <c r="B8" s="2" t="s">
        <v>3</v>
      </c>
      <c r="C8" s="21">
        <f>'1кв'!F8</f>
        <v>76359</v>
      </c>
      <c r="D8" s="21">
        <f>'2кв'!F8</f>
        <v>79824</v>
      </c>
      <c r="E8" s="21">
        <f t="shared" si="1"/>
        <v>156183</v>
      </c>
      <c r="F8" s="21">
        <f>'1кв'!J8</f>
        <v>48937.399999999994</v>
      </c>
      <c r="G8" s="21">
        <f>'2кв'!J8</f>
        <v>54232</v>
      </c>
      <c r="H8" s="21">
        <f t="shared" si="0"/>
        <v>103169.4</v>
      </c>
      <c r="I8" s="22">
        <f t="shared" si="2"/>
        <v>53013.600000000006</v>
      </c>
      <c r="J8" s="1"/>
      <c r="K8" s="1"/>
      <c r="L8" s="1"/>
      <c r="M8" s="1"/>
      <c r="N8" s="1"/>
      <c r="O8" s="1"/>
    </row>
    <row r="9" spans="1:15" ht="18.75" customHeight="1" x14ac:dyDescent="0.25">
      <c r="A9" s="23">
        <v>3</v>
      </c>
      <c r="B9" s="2" t="s">
        <v>23</v>
      </c>
      <c r="C9" s="21">
        <f>'1кв'!F9</f>
        <v>20697</v>
      </c>
      <c r="D9" s="21">
        <f>'2кв'!F9</f>
        <v>20700</v>
      </c>
      <c r="E9" s="21">
        <f t="shared" si="1"/>
        <v>41397</v>
      </c>
      <c r="F9" s="21">
        <f>'1кв'!J9</f>
        <v>4500</v>
      </c>
      <c r="G9" s="21">
        <f>'2кв'!J9</f>
        <v>0</v>
      </c>
      <c r="H9" s="21">
        <f t="shared" si="0"/>
        <v>4500</v>
      </c>
      <c r="I9" s="22">
        <f t="shared" si="2"/>
        <v>36897</v>
      </c>
      <c r="J9" s="1"/>
      <c r="K9" s="1"/>
      <c r="L9" s="1"/>
      <c r="M9" s="1"/>
      <c r="N9" s="1"/>
      <c r="O9" s="1"/>
    </row>
    <row r="10" spans="1:15" x14ac:dyDescent="0.25">
      <c r="A10" s="23">
        <v>4</v>
      </c>
      <c r="B10" s="2" t="s">
        <v>4</v>
      </c>
      <c r="C10" s="21">
        <f>'1кв'!F10</f>
        <v>2900</v>
      </c>
      <c r="D10" s="21">
        <f>'2кв'!F10</f>
        <v>2100</v>
      </c>
      <c r="E10" s="21">
        <f t="shared" si="1"/>
        <v>5000</v>
      </c>
      <c r="F10" s="21">
        <f>'1кв'!J10</f>
        <v>0</v>
      </c>
      <c r="G10" s="21">
        <f>'2кв'!J10</f>
        <v>4481.32</v>
      </c>
      <c r="H10" s="21">
        <f t="shared" si="0"/>
        <v>4481.32</v>
      </c>
      <c r="I10" s="22">
        <f t="shared" si="2"/>
        <v>518.68000000000029</v>
      </c>
      <c r="J10" s="1"/>
      <c r="K10" s="1"/>
      <c r="L10" s="1"/>
      <c r="M10" s="1"/>
      <c r="N10" s="1"/>
      <c r="O10" s="1"/>
    </row>
    <row r="11" spans="1:15" x14ac:dyDescent="0.25">
      <c r="A11" s="23">
        <v>5</v>
      </c>
      <c r="B11" s="2" t="s">
        <v>24</v>
      </c>
      <c r="C11" s="21">
        <f>'1кв'!F11</f>
        <v>3500</v>
      </c>
      <c r="D11" s="21">
        <f>'2кв'!F11</f>
        <v>3750</v>
      </c>
      <c r="E11" s="21">
        <f t="shared" si="1"/>
        <v>7250</v>
      </c>
      <c r="F11" s="21">
        <f>'1кв'!J11</f>
        <v>4119.2</v>
      </c>
      <c r="G11" s="21">
        <f>'2кв'!J11</f>
        <v>3600</v>
      </c>
      <c r="H11" s="21">
        <f t="shared" si="0"/>
        <v>7719.2</v>
      </c>
      <c r="I11" s="22">
        <f t="shared" si="2"/>
        <v>-469.19999999999982</v>
      </c>
      <c r="J11" s="1"/>
      <c r="K11" s="1"/>
      <c r="L11" s="1"/>
      <c r="M11" s="1"/>
      <c r="N11" s="1"/>
      <c r="O11" s="1"/>
    </row>
    <row r="12" spans="1:15" ht="22.5" customHeight="1" x14ac:dyDescent="0.25">
      <c r="A12" s="23">
        <v>6</v>
      </c>
      <c r="B12" s="2" t="s">
        <v>5</v>
      </c>
      <c r="C12" s="21">
        <f>'1кв'!F12</f>
        <v>4500</v>
      </c>
      <c r="D12" s="21">
        <f>'2кв'!F12</f>
        <v>4500</v>
      </c>
      <c r="E12" s="21">
        <f t="shared" si="1"/>
        <v>9000</v>
      </c>
      <c r="F12" s="21">
        <f>'1кв'!J12</f>
        <v>3057.69</v>
      </c>
      <c r="G12" s="21">
        <f>'2кв'!J12</f>
        <v>2002.38</v>
      </c>
      <c r="H12" s="21">
        <f t="shared" si="0"/>
        <v>5060.07</v>
      </c>
      <c r="I12" s="22">
        <f t="shared" si="2"/>
        <v>3939.9300000000003</v>
      </c>
      <c r="J12" s="1"/>
      <c r="K12" s="1"/>
      <c r="L12" s="1"/>
      <c r="M12" s="1"/>
      <c r="N12" s="1"/>
      <c r="O12" s="1"/>
    </row>
    <row r="13" spans="1:15" x14ac:dyDescent="0.25">
      <c r="A13" s="23">
        <v>7</v>
      </c>
      <c r="B13" s="2" t="s">
        <v>25</v>
      </c>
      <c r="C13" s="21">
        <f>'1кв'!F13</f>
        <v>2000</v>
      </c>
      <c r="D13" s="21">
        <f>'2кв'!F13</f>
        <v>3000</v>
      </c>
      <c r="E13" s="21">
        <f t="shared" si="1"/>
        <v>5000</v>
      </c>
      <c r="F13" s="21">
        <f>'1кв'!J13</f>
        <v>2999.74</v>
      </c>
      <c r="G13" s="21">
        <f>'2кв'!J13</f>
        <v>3000</v>
      </c>
      <c r="H13" s="21">
        <f t="shared" si="0"/>
        <v>5999.74</v>
      </c>
      <c r="I13" s="22">
        <f t="shared" si="2"/>
        <v>-999.73999999999978</v>
      </c>
      <c r="J13" s="1"/>
      <c r="K13" s="1"/>
      <c r="L13" s="1"/>
      <c r="M13" s="1"/>
      <c r="N13" s="1"/>
      <c r="O13" s="1"/>
    </row>
    <row r="14" spans="1:15" ht="20.25" customHeight="1" x14ac:dyDescent="0.25">
      <c r="A14" s="23">
        <v>8</v>
      </c>
      <c r="B14" s="2" t="s">
        <v>26</v>
      </c>
      <c r="C14" s="21">
        <f>'1кв'!F14</f>
        <v>2100</v>
      </c>
      <c r="D14" s="21">
        <f>'2кв'!F14</f>
        <v>2100</v>
      </c>
      <c r="E14" s="21">
        <f t="shared" si="1"/>
        <v>4200</v>
      </c>
      <c r="F14" s="21">
        <f>'1кв'!J14</f>
        <v>0</v>
      </c>
      <c r="G14" s="21">
        <f>'2кв'!J14</f>
        <v>0</v>
      </c>
      <c r="H14" s="21">
        <f t="shared" si="0"/>
        <v>0</v>
      </c>
      <c r="I14" s="22">
        <f t="shared" si="2"/>
        <v>4200</v>
      </c>
      <c r="J14" s="1"/>
      <c r="K14" s="1"/>
      <c r="L14" s="1"/>
      <c r="M14" s="1"/>
      <c r="N14" s="1"/>
      <c r="O14" s="1"/>
    </row>
    <row r="15" spans="1:15" ht="20.25" customHeight="1" x14ac:dyDescent="0.25">
      <c r="A15" s="23">
        <v>9</v>
      </c>
      <c r="B15" s="2" t="s">
        <v>6</v>
      </c>
      <c r="C15" s="21">
        <f>'1кв'!F15</f>
        <v>300</v>
      </c>
      <c r="D15" s="21">
        <f>'2кв'!F15</f>
        <v>0</v>
      </c>
      <c r="E15" s="21">
        <f t="shared" si="1"/>
        <v>300</v>
      </c>
      <c r="F15" s="21">
        <f>'1кв'!J15</f>
        <v>0</v>
      </c>
      <c r="G15" s="21">
        <f>'2кв'!J15</f>
        <v>0</v>
      </c>
      <c r="H15" s="21">
        <f t="shared" si="0"/>
        <v>0</v>
      </c>
      <c r="I15" s="22">
        <f t="shared" si="2"/>
        <v>300</v>
      </c>
      <c r="J15" s="1"/>
      <c r="K15" s="1"/>
      <c r="L15" s="1"/>
      <c r="M15" s="1"/>
      <c r="N15" s="1"/>
      <c r="O15" s="1"/>
    </row>
    <row r="16" spans="1:15" x14ac:dyDescent="0.25">
      <c r="A16" s="23">
        <v>10</v>
      </c>
      <c r="B16" s="2" t="s">
        <v>7</v>
      </c>
      <c r="C16" s="21">
        <f>'1кв'!F16</f>
        <v>6244</v>
      </c>
      <c r="D16" s="21">
        <f>'2кв'!F16</f>
        <v>6366</v>
      </c>
      <c r="E16" s="21">
        <f t="shared" si="1"/>
        <v>12610</v>
      </c>
      <c r="F16" s="21">
        <f>'1кв'!J16</f>
        <v>5630</v>
      </c>
      <c r="G16" s="21">
        <f>'2кв'!J16</f>
        <v>5472</v>
      </c>
      <c r="H16" s="21">
        <f t="shared" si="0"/>
        <v>11102</v>
      </c>
      <c r="I16" s="22">
        <f t="shared" si="2"/>
        <v>1508</v>
      </c>
      <c r="J16" s="1"/>
      <c r="K16" s="1"/>
      <c r="L16" s="1"/>
      <c r="M16" s="1"/>
      <c r="N16" s="1"/>
      <c r="O16" s="1"/>
    </row>
    <row r="17" spans="1:15" x14ac:dyDescent="0.25">
      <c r="A17" s="23">
        <v>11</v>
      </c>
      <c r="B17" s="2" t="s">
        <v>27</v>
      </c>
      <c r="C17" s="21">
        <f>'1кв'!F17</f>
        <v>1600</v>
      </c>
      <c r="D17" s="21">
        <f>'2кв'!F17</f>
        <v>2400</v>
      </c>
      <c r="E17" s="21">
        <f t="shared" si="1"/>
        <v>4000</v>
      </c>
      <c r="F17" s="21">
        <f>'1кв'!J17</f>
        <v>0</v>
      </c>
      <c r="G17" s="21">
        <f>'2кв'!J17</f>
        <v>0</v>
      </c>
      <c r="H17" s="21">
        <f t="shared" si="0"/>
        <v>0</v>
      </c>
      <c r="I17" s="22">
        <f t="shared" si="2"/>
        <v>4000</v>
      </c>
      <c r="J17" s="1"/>
      <c r="K17" s="1"/>
      <c r="L17" s="1"/>
      <c r="M17" s="1"/>
      <c r="N17" s="1"/>
      <c r="O17" s="1"/>
    </row>
    <row r="18" spans="1:15" x14ac:dyDescent="0.25">
      <c r="A18" s="23">
        <v>12</v>
      </c>
      <c r="B18" s="2" t="s">
        <v>8</v>
      </c>
      <c r="C18" s="21">
        <f>'1кв'!F18</f>
        <v>1250</v>
      </c>
      <c r="D18" s="21">
        <f>'2кв'!F18</f>
        <v>1500</v>
      </c>
      <c r="E18" s="21">
        <f t="shared" si="1"/>
        <v>2750</v>
      </c>
      <c r="F18" s="21">
        <f>'1кв'!J18</f>
        <v>1670</v>
      </c>
      <c r="G18" s="21">
        <f>'2кв'!J18</f>
        <v>1550</v>
      </c>
      <c r="H18" s="21">
        <f t="shared" si="0"/>
        <v>3220</v>
      </c>
      <c r="I18" s="22">
        <f t="shared" si="2"/>
        <v>-470</v>
      </c>
      <c r="J18" s="1"/>
      <c r="K18" s="1"/>
      <c r="L18" s="1"/>
      <c r="M18" s="1"/>
      <c r="N18" s="1"/>
      <c r="O18" s="1"/>
    </row>
    <row r="19" spans="1:15" x14ac:dyDescent="0.25">
      <c r="A19" s="23">
        <v>13</v>
      </c>
      <c r="B19" s="2" t="s">
        <v>28</v>
      </c>
      <c r="C19" s="21">
        <f>'1кв'!F19</f>
        <v>3000</v>
      </c>
      <c r="D19" s="21">
        <f>'2кв'!F19</f>
        <v>4500</v>
      </c>
      <c r="E19" s="21">
        <f t="shared" si="1"/>
        <v>7500</v>
      </c>
      <c r="F19" s="21">
        <f>'1кв'!J19</f>
        <v>0</v>
      </c>
      <c r="G19" s="21">
        <f>'2кв'!J19</f>
        <v>0</v>
      </c>
      <c r="H19" s="21">
        <f t="shared" si="0"/>
        <v>0</v>
      </c>
      <c r="I19" s="22">
        <f t="shared" si="2"/>
        <v>7500</v>
      </c>
      <c r="J19" s="1"/>
      <c r="K19" s="1"/>
      <c r="L19" s="1"/>
      <c r="M19" s="1"/>
      <c r="N19" s="1"/>
      <c r="O19" s="1"/>
    </row>
    <row r="20" spans="1:15" ht="20.25" customHeight="1" x14ac:dyDescent="0.25">
      <c r="A20" s="23">
        <v>14</v>
      </c>
      <c r="B20" s="2" t="s">
        <v>9</v>
      </c>
      <c r="C20" s="21">
        <f>'1кв'!F20</f>
        <v>2350</v>
      </c>
      <c r="D20" s="21">
        <f>'2кв'!F20</f>
        <v>2400</v>
      </c>
      <c r="E20" s="21">
        <f t="shared" si="1"/>
        <v>4750</v>
      </c>
      <c r="F20" s="21">
        <f>'1кв'!J20</f>
        <v>0</v>
      </c>
      <c r="G20" s="21">
        <f>'2кв'!J20</f>
        <v>0</v>
      </c>
      <c r="H20" s="21">
        <f t="shared" si="0"/>
        <v>0</v>
      </c>
      <c r="I20" s="22">
        <f t="shared" si="2"/>
        <v>4750</v>
      </c>
      <c r="J20" s="1"/>
      <c r="K20" s="1"/>
      <c r="L20" s="1"/>
      <c r="M20" s="1"/>
      <c r="N20" s="1"/>
      <c r="O20" s="1"/>
    </row>
    <row r="21" spans="1:15" ht="47.25" x14ac:dyDescent="0.25">
      <c r="A21" s="23"/>
      <c r="B21" s="4" t="s">
        <v>29</v>
      </c>
      <c r="C21" s="21"/>
      <c r="D21" s="21"/>
      <c r="E21" s="21"/>
      <c r="F21" s="21">
        <f>'1кв'!J21</f>
        <v>0</v>
      </c>
      <c r="G21" s="21">
        <f>'2кв'!J21</f>
        <v>0</v>
      </c>
      <c r="H21" s="21"/>
      <c r="I21" s="22"/>
      <c r="K21" s="1"/>
      <c r="L21" s="1"/>
      <c r="M21" s="1"/>
      <c r="N21" s="1"/>
      <c r="O21" s="1"/>
    </row>
    <row r="22" spans="1:15" ht="31.5" x14ac:dyDescent="0.25">
      <c r="A22" s="23">
        <v>1</v>
      </c>
      <c r="B22" s="2" t="s">
        <v>10</v>
      </c>
      <c r="C22" s="21">
        <f>'1кв'!F22</f>
        <v>8113</v>
      </c>
      <c r="D22" s="21">
        <f>'2кв'!F22</f>
        <v>8100</v>
      </c>
      <c r="E22" s="21">
        <f t="shared" si="1"/>
        <v>16213</v>
      </c>
      <c r="F22" s="21">
        <f>'1кв'!J22</f>
        <v>8220.1</v>
      </c>
      <c r="G22" s="21">
        <f>'2кв'!J22</f>
        <v>11552.25</v>
      </c>
      <c r="H22" s="21">
        <f t="shared" si="0"/>
        <v>19772.349999999999</v>
      </c>
      <c r="I22" s="22">
        <f t="shared" ref="I22:I30" si="3">E22-H22</f>
        <v>-3559.3499999999985</v>
      </c>
      <c r="K22" s="1"/>
      <c r="L22" s="1"/>
      <c r="M22" s="1"/>
      <c r="N22" s="1"/>
      <c r="O22" s="1"/>
    </row>
    <row r="23" spans="1:15" ht="47.25" x14ac:dyDescent="0.25">
      <c r="A23" s="23">
        <v>2</v>
      </c>
      <c r="B23" s="2" t="s">
        <v>11</v>
      </c>
      <c r="C23" s="21">
        <f>'1кв'!F23</f>
        <v>1300</v>
      </c>
      <c r="D23" s="21">
        <f>'2кв'!F23</f>
        <v>0</v>
      </c>
      <c r="E23" s="21">
        <f t="shared" si="1"/>
        <v>1300</v>
      </c>
      <c r="F23" s="21">
        <f>'1кв'!J23</f>
        <v>0</v>
      </c>
      <c r="G23" s="21">
        <f>'2кв'!J23</f>
        <v>0</v>
      </c>
      <c r="H23" s="21">
        <f t="shared" si="0"/>
        <v>0</v>
      </c>
      <c r="I23" s="22">
        <f t="shared" si="3"/>
        <v>1300</v>
      </c>
      <c r="K23" s="1"/>
      <c r="L23" s="1"/>
      <c r="M23" s="1"/>
      <c r="N23" s="1"/>
      <c r="O23" s="1"/>
    </row>
    <row r="24" spans="1:15" ht="31.5" x14ac:dyDescent="0.25">
      <c r="A24" s="23">
        <v>3</v>
      </c>
      <c r="B24" s="2" t="s">
        <v>30</v>
      </c>
      <c r="C24" s="21">
        <f>'1кв'!F24</f>
        <v>400</v>
      </c>
      <c r="D24" s="21">
        <f>'2кв'!F24</f>
        <v>600</v>
      </c>
      <c r="E24" s="21">
        <f t="shared" si="1"/>
        <v>1000</v>
      </c>
      <c r="F24" s="21">
        <f>'1кв'!J24</f>
        <v>0</v>
      </c>
      <c r="G24" s="21">
        <f>'2кв'!J24</f>
        <v>0</v>
      </c>
      <c r="H24" s="21">
        <f t="shared" si="0"/>
        <v>0</v>
      </c>
      <c r="I24" s="22">
        <f t="shared" si="3"/>
        <v>1000</v>
      </c>
      <c r="K24" s="1"/>
      <c r="L24" s="1"/>
      <c r="M24" s="1"/>
      <c r="N24" s="1"/>
      <c r="O24" s="1"/>
    </row>
    <row r="25" spans="1:15" ht="47.25" x14ac:dyDescent="0.25">
      <c r="A25" s="23">
        <v>4</v>
      </c>
      <c r="B25" s="2" t="s">
        <v>31</v>
      </c>
      <c r="C25" s="21">
        <f>'1кв'!F25</f>
        <v>100</v>
      </c>
      <c r="D25" s="21">
        <f>'2кв'!F25</f>
        <v>150</v>
      </c>
      <c r="E25" s="21">
        <f t="shared" si="1"/>
        <v>250</v>
      </c>
      <c r="F25" s="21">
        <f>'1кв'!J25</f>
        <v>0</v>
      </c>
      <c r="G25" s="21">
        <f>'2кв'!J25</f>
        <v>0</v>
      </c>
      <c r="H25" s="21">
        <f t="shared" si="0"/>
        <v>0</v>
      </c>
      <c r="I25" s="22">
        <f t="shared" si="3"/>
        <v>250</v>
      </c>
      <c r="K25" s="1"/>
      <c r="L25" s="1"/>
      <c r="M25" s="1"/>
      <c r="N25" s="1"/>
      <c r="O25" s="1"/>
    </row>
    <row r="26" spans="1:15" ht="31.5" x14ac:dyDescent="0.25">
      <c r="A26" s="23">
        <v>5</v>
      </c>
      <c r="B26" s="2" t="s">
        <v>12</v>
      </c>
      <c r="C26" s="21">
        <f>'1кв'!F26</f>
        <v>1350</v>
      </c>
      <c r="D26" s="21">
        <f>'2кв'!F26</f>
        <v>900</v>
      </c>
      <c r="E26" s="21">
        <f t="shared" si="1"/>
        <v>2250</v>
      </c>
      <c r="F26" s="21">
        <f>'1кв'!J26</f>
        <v>0</v>
      </c>
      <c r="G26" s="21">
        <f>'2кв'!J26</f>
        <v>0</v>
      </c>
      <c r="H26" s="21">
        <f t="shared" si="0"/>
        <v>0</v>
      </c>
      <c r="I26" s="22">
        <f t="shared" si="3"/>
        <v>2250</v>
      </c>
      <c r="K26" s="1"/>
      <c r="L26" s="1"/>
      <c r="M26" s="1"/>
      <c r="N26" s="1"/>
      <c r="O26" s="1"/>
    </row>
    <row r="27" spans="1:15" ht="31.5" x14ac:dyDescent="0.25">
      <c r="A27" s="23">
        <v>6</v>
      </c>
      <c r="B27" s="2" t="s">
        <v>32</v>
      </c>
      <c r="C27" s="21">
        <f>'1кв'!F27</f>
        <v>400</v>
      </c>
      <c r="D27" s="21">
        <f>'2кв'!F27</f>
        <v>600</v>
      </c>
      <c r="E27" s="21">
        <f t="shared" si="1"/>
        <v>1000</v>
      </c>
      <c r="F27" s="21">
        <f>'1кв'!J27</f>
        <v>1350</v>
      </c>
      <c r="G27" s="21">
        <f>'2кв'!J27</f>
        <v>0</v>
      </c>
      <c r="H27" s="21">
        <f t="shared" si="0"/>
        <v>1350</v>
      </c>
      <c r="I27" s="22">
        <f t="shared" si="3"/>
        <v>-350</v>
      </c>
      <c r="K27" s="1"/>
      <c r="L27" s="1"/>
      <c r="M27" s="1"/>
      <c r="N27" s="1"/>
      <c r="O27" s="1"/>
    </row>
    <row r="28" spans="1:15" x14ac:dyDescent="0.25">
      <c r="A28" s="23">
        <v>7</v>
      </c>
      <c r="B28" s="2" t="s">
        <v>13</v>
      </c>
      <c r="C28" s="21">
        <f>'1кв'!F28</f>
        <v>9615</v>
      </c>
      <c r="D28" s="21">
        <f>'2кв'!F28</f>
        <v>7500</v>
      </c>
      <c r="E28" s="21">
        <f t="shared" si="1"/>
        <v>17115</v>
      </c>
      <c r="F28" s="21">
        <f>'1кв'!J28</f>
        <v>2220</v>
      </c>
      <c r="G28" s="21">
        <f>'2кв'!J28</f>
        <v>2200</v>
      </c>
      <c r="H28" s="21">
        <f t="shared" si="0"/>
        <v>4420</v>
      </c>
      <c r="I28" s="22">
        <f t="shared" si="3"/>
        <v>12695</v>
      </c>
      <c r="K28" s="1"/>
      <c r="L28" s="1"/>
      <c r="M28" s="1"/>
      <c r="N28" s="1"/>
      <c r="O28" s="1"/>
    </row>
    <row r="29" spans="1:15" x14ac:dyDescent="0.25">
      <c r="A29" s="23">
        <v>8</v>
      </c>
      <c r="B29" s="2" t="s">
        <v>33</v>
      </c>
      <c r="C29" s="21">
        <f>'1кв'!F29</f>
        <v>21188</v>
      </c>
      <c r="D29" s="21">
        <f>'2кв'!F29</f>
        <v>30282</v>
      </c>
      <c r="E29" s="21">
        <f t="shared" si="1"/>
        <v>51470</v>
      </c>
      <c r="F29" s="21">
        <f>'1кв'!J29</f>
        <v>26879.200000000001</v>
      </c>
      <c r="G29" s="21">
        <f>'2кв'!J29</f>
        <v>20234</v>
      </c>
      <c r="H29" s="21">
        <f t="shared" si="0"/>
        <v>47113.2</v>
      </c>
      <c r="I29" s="22">
        <f t="shared" si="3"/>
        <v>4356.8000000000029</v>
      </c>
      <c r="K29" s="1"/>
      <c r="L29" s="1"/>
      <c r="M29" s="1"/>
      <c r="N29" s="1"/>
      <c r="O29" s="1"/>
    </row>
    <row r="30" spans="1:15" ht="21" customHeight="1" x14ac:dyDescent="0.25">
      <c r="A30" s="23">
        <v>9</v>
      </c>
      <c r="B30" s="2" t="s">
        <v>34</v>
      </c>
      <c r="C30" s="21">
        <f>'1кв'!F30</f>
        <v>25524</v>
      </c>
      <c r="D30" s="21">
        <f>'2кв'!F30</f>
        <v>36486</v>
      </c>
      <c r="E30" s="21">
        <f t="shared" si="1"/>
        <v>62010</v>
      </c>
      <c r="F30" s="21">
        <f>'1кв'!J30</f>
        <v>0</v>
      </c>
      <c r="G30" s="21">
        <f>'2кв'!J30</f>
        <v>6436</v>
      </c>
      <c r="H30" s="21">
        <f t="shared" si="0"/>
        <v>6436</v>
      </c>
      <c r="I30" s="22">
        <f t="shared" si="3"/>
        <v>55574</v>
      </c>
      <c r="K30" s="1"/>
      <c r="L30" s="1"/>
      <c r="M30" s="1"/>
      <c r="N30" s="1"/>
      <c r="O30" s="1"/>
    </row>
  </sheetData>
  <mergeCells count="7">
    <mergeCell ref="A5:B5"/>
    <mergeCell ref="F3:H3"/>
    <mergeCell ref="A1:I1"/>
    <mergeCell ref="A3:A4"/>
    <mergeCell ref="B3:B4"/>
    <mergeCell ref="C3:E3"/>
    <mergeCell ref="I3:I4"/>
  </mergeCells>
  <pageMargins left="1.0629921259842521" right="7.874015748031496E-2" top="0.74803149606299213" bottom="7.874015748031496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7" workbookViewId="0">
      <selection activeCell="I29" sqref="I29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6" bestFit="1" customWidth="1"/>
    <col min="4" max="5" width="10.7109375" style="6" customWidth="1"/>
    <col min="6" max="6" width="11.140625" style="6" customWidth="1"/>
    <col min="7" max="8" width="10.7109375" style="6" bestFit="1" customWidth="1"/>
    <col min="9" max="10" width="10.85546875" style="6" customWidth="1"/>
    <col min="11" max="11" width="10.7109375" style="6" bestFit="1" customWidth="1"/>
    <col min="12" max="17" width="9.140625" style="6"/>
    <col min="18" max="16384" width="9.140625" style="1"/>
  </cols>
  <sheetData>
    <row r="1" spans="1:17" ht="23.25" customHeight="1" x14ac:dyDescent="0.2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</row>
    <row r="3" spans="1:17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1"/>
      <c r="G3" s="53" t="s">
        <v>16</v>
      </c>
      <c r="H3" s="53"/>
      <c r="I3" s="53"/>
      <c r="J3" s="53" t="s">
        <v>56</v>
      </c>
      <c r="K3" s="54" t="s">
        <v>17</v>
      </c>
      <c r="L3" s="1"/>
      <c r="M3" s="1"/>
      <c r="N3" s="1"/>
      <c r="O3" s="1"/>
      <c r="P3" s="1"/>
      <c r="Q3" s="1"/>
    </row>
    <row r="4" spans="1:17" ht="54.75" customHeight="1" x14ac:dyDescent="0.25">
      <c r="A4" s="55"/>
      <c r="B4" s="55"/>
      <c r="C4" s="20" t="s">
        <v>52</v>
      </c>
      <c r="D4" s="20" t="s">
        <v>53</v>
      </c>
      <c r="E4" s="20" t="s">
        <v>54</v>
      </c>
      <c r="F4" s="9" t="s">
        <v>55</v>
      </c>
      <c r="G4" s="20" t="s">
        <v>52</v>
      </c>
      <c r="H4" s="20" t="s">
        <v>53</v>
      </c>
      <c r="I4" s="20" t="s">
        <v>54</v>
      </c>
      <c r="J4" s="53"/>
      <c r="K4" s="54"/>
      <c r="L4" s="1"/>
      <c r="M4" s="1"/>
      <c r="N4" s="1"/>
      <c r="O4" s="1"/>
      <c r="P4" s="1"/>
      <c r="Q4" s="1"/>
    </row>
    <row r="5" spans="1:17" ht="36" customHeight="1" x14ac:dyDescent="0.25">
      <c r="A5" s="52" t="s">
        <v>15</v>
      </c>
      <c r="B5" s="52"/>
      <c r="C5" s="24">
        <f>SUM(C6:C30)</f>
        <v>204308.82</v>
      </c>
      <c r="D5" s="24">
        <f>SUM(D6:D30)</f>
        <v>204308.82</v>
      </c>
      <c r="E5" s="24">
        <f>SUM(E6:E30)</f>
        <v>204308.82</v>
      </c>
      <c r="F5" s="24">
        <f>C5+D5+E5</f>
        <v>612926.46</v>
      </c>
      <c r="G5" s="24">
        <f>SUM(G7:G30)</f>
        <v>205715.25</v>
      </c>
      <c r="H5" s="24">
        <f>SUM(H7:H30)</f>
        <v>268071</v>
      </c>
      <c r="I5" s="24">
        <f>SUM(I7:I30)</f>
        <v>169520</v>
      </c>
      <c r="J5" s="24">
        <f>G5+H5+I5</f>
        <v>643306.25</v>
      </c>
      <c r="K5" s="25">
        <f>F5-J5</f>
        <v>-30379.790000000037</v>
      </c>
      <c r="L5" s="1"/>
      <c r="M5" s="1"/>
      <c r="N5" s="1"/>
      <c r="O5" s="1"/>
      <c r="P5" s="1"/>
      <c r="Q5" s="1"/>
    </row>
    <row r="6" spans="1:17" ht="33" customHeight="1" x14ac:dyDescent="0.25">
      <c r="A6" s="26"/>
      <c r="B6" s="4" t="s">
        <v>1</v>
      </c>
      <c r="C6" s="24"/>
      <c r="D6" s="24"/>
      <c r="E6" s="24"/>
      <c r="F6" s="24"/>
      <c r="G6" s="24"/>
      <c r="H6" s="24"/>
      <c r="I6" s="24"/>
      <c r="J6" s="24"/>
      <c r="K6" s="25"/>
      <c r="L6" s="1"/>
      <c r="M6" s="1"/>
      <c r="N6" s="1"/>
      <c r="O6" s="1"/>
      <c r="P6" s="1"/>
      <c r="Q6" s="1"/>
    </row>
    <row r="7" spans="1:17" ht="47.25" customHeight="1" x14ac:dyDescent="0.25">
      <c r="A7" s="26">
        <v>1</v>
      </c>
      <c r="B7" s="2" t="s">
        <v>2</v>
      </c>
      <c r="C7" s="24">
        <f>D7</f>
        <v>131722.82</v>
      </c>
      <c r="D7" s="24">
        <v>131722.82</v>
      </c>
      <c r="E7" s="24">
        <f>D7</f>
        <v>131722.82</v>
      </c>
      <c r="F7" s="24">
        <f t="shared" ref="F7:F30" si="0">C7+D7+E7</f>
        <v>395168.46</v>
      </c>
      <c r="G7" s="24">
        <v>160024</v>
      </c>
      <c r="H7" s="24">
        <v>131398</v>
      </c>
      <c r="I7" s="24">
        <v>123438</v>
      </c>
      <c r="J7" s="24">
        <f t="shared" ref="J7:J30" si="1">G7+H7+I7</f>
        <v>414860</v>
      </c>
      <c r="K7" s="25">
        <f t="shared" ref="K7:K30" si="2">F7-J7</f>
        <v>-19691.539999999979</v>
      </c>
      <c r="L7" s="1"/>
      <c r="M7" s="1"/>
      <c r="N7" s="1"/>
      <c r="O7" s="1"/>
      <c r="P7" s="1"/>
      <c r="Q7" s="1"/>
    </row>
    <row r="8" spans="1:17" ht="23.25" customHeight="1" x14ac:dyDescent="0.25">
      <c r="A8" s="26">
        <v>2</v>
      </c>
      <c r="B8" s="2" t="s">
        <v>3</v>
      </c>
      <c r="C8" s="24">
        <f>D8</f>
        <v>26608</v>
      </c>
      <c r="D8" s="24">
        <v>26608</v>
      </c>
      <c r="E8" s="24">
        <f t="shared" ref="E8:E30" si="3">D8</f>
        <v>26608</v>
      </c>
      <c r="F8" s="24">
        <f t="shared" si="0"/>
        <v>79824</v>
      </c>
      <c r="G8" s="24">
        <v>32325</v>
      </c>
      <c r="H8" s="24">
        <v>26542</v>
      </c>
      <c r="I8" s="24">
        <v>24935</v>
      </c>
      <c r="J8" s="24">
        <f t="shared" si="1"/>
        <v>83802</v>
      </c>
      <c r="K8" s="25">
        <f t="shared" si="2"/>
        <v>-3978</v>
      </c>
      <c r="L8" s="1"/>
      <c r="M8" s="1"/>
      <c r="N8" s="1"/>
      <c r="O8" s="1"/>
      <c r="P8" s="1"/>
      <c r="Q8" s="1"/>
    </row>
    <row r="9" spans="1:17" ht="18.75" customHeight="1" x14ac:dyDescent="0.25">
      <c r="A9" s="26">
        <v>3</v>
      </c>
      <c r="B9" s="2" t="s">
        <v>23</v>
      </c>
      <c r="C9" s="24">
        <f t="shared" ref="C9:C20" si="4">D9</f>
        <v>6900</v>
      </c>
      <c r="D9" s="24">
        <v>6900</v>
      </c>
      <c r="E9" s="24">
        <f t="shared" si="3"/>
        <v>6900</v>
      </c>
      <c r="F9" s="24">
        <f t="shared" si="0"/>
        <v>20700</v>
      </c>
      <c r="G9" s="24"/>
      <c r="H9" s="24"/>
      <c r="I9" s="24"/>
      <c r="J9" s="24">
        <f t="shared" si="1"/>
        <v>0</v>
      </c>
      <c r="K9" s="25">
        <f t="shared" si="2"/>
        <v>20700</v>
      </c>
      <c r="L9" s="1"/>
      <c r="M9" s="1"/>
      <c r="N9" s="1"/>
      <c r="O9" s="1"/>
      <c r="P9" s="1"/>
      <c r="Q9" s="1"/>
    </row>
    <row r="10" spans="1:17" x14ac:dyDescent="0.25">
      <c r="A10" s="26">
        <v>4</v>
      </c>
      <c r="B10" s="2" t="s">
        <v>4</v>
      </c>
      <c r="C10" s="24">
        <f t="shared" si="4"/>
        <v>700</v>
      </c>
      <c r="D10" s="24">
        <v>700</v>
      </c>
      <c r="E10" s="24">
        <f t="shared" si="3"/>
        <v>700</v>
      </c>
      <c r="F10" s="24">
        <f t="shared" si="0"/>
        <v>2100</v>
      </c>
      <c r="G10" s="24"/>
      <c r="H10" s="24"/>
      <c r="I10" s="24"/>
      <c r="J10" s="24">
        <f t="shared" si="1"/>
        <v>0</v>
      </c>
      <c r="K10" s="25">
        <f t="shared" si="2"/>
        <v>2100</v>
      </c>
      <c r="L10" s="1"/>
      <c r="M10" s="1"/>
      <c r="N10" s="1"/>
      <c r="O10" s="1"/>
      <c r="P10" s="1"/>
      <c r="Q10" s="1"/>
    </row>
    <row r="11" spans="1:17" x14ac:dyDescent="0.25">
      <c r="A11" s="26">
        <v>5</v>
      </c>
      <c r="B11" s="2" t="s">
        <v>24</v>
      </c>
      <c r="C11" s="24">
        <f t="shared" si="4"/>
        <v>1250</v>
      </c>
      <c r="D11" s="24">
        <v>1250</v>
      </c>
      <c r="E11" s="24">
        <f t="shared" si="3"/>
        <v>1250</v>
      </c>
      <c r="F11" s="24">
        <f t="shared" si="0"/>
        <v>3750</v>
      </c>
      <c r="G11" s="24">
        <v>1300</v>
      </c>
      <c r="H11" s="24">
        <v>1300</v>
      </c>
      <c r="I11" s="24">
        <v>1300</v>
      </c>
      <c r="J11" s="24">
        <f t="shared" si="1"/>
        <v>3900</v>
      </c>
      <c r="K11" s="25">
        <f t="shared" si="2"/>
        <v>-150</v>
      </c>
      <c r="L11" s="1"/>
      <c r="M11" s="1"/>
      <c r="N11" s="1"/>
      <c r="O11" s="1"/>
      <c r="P11" s="1"/>
      <c r="Q11" s="1"/>
    </row>
    <row r="12" spans="1:17" ht="22.5" customHeight="1" x14ac:dyDescent="0.25">
      <c r="A12" s="26">
        <v>6</v>
      </c>
      <c r="B12" s="2" t="s">
        <v>5</v>
      </c>
      <c r="C12" s="24">
        <f t="shared" si="4"/>
        <v>1500</v>
      </c>
      <c r="D12" s="24">
        <v>1500</v>
      </c>
      <c r="E12" s="24">
        <f t="shared" si="3"/>
        <v>1500</v>
      </c>
      <c r="F12" s="24">
        <f t="shared" si="0"/>
        <v>4500</v>
      </c>
      <c r="G12" s="24"/>
      <c r="H12" s="24"/>
      <c r="I12" s="24"/>
      <c r="J12" s="24">
        <f t="shared" si="1"/>
        <v>0</v>
      </c>
      <c r="K12" s="25">
        <f t="shared" si="2"/>
        <v>4500</v>
      </c>
      <c r="L12" s="1"/>
      <c r="M12" s="1"/>
      <c r="N12" s="1"/>
      <c r="O12" s="1"/>
      <c r="P12" s="1"/>
      <c r="Q12" s="1"/>
    </row>
    <row r="13" spans="1:17" x14ac:dyDescent="0.25">
      <c r="A13" s="26">
        <v>7</v>
      </c>
      <c r="B13" s="2" t="s">
        <v>25</v>
      </c>
      <c r="C13" s="24">
        <f t="shared" si="4"/>
        <v>1000</v>
      </c>
      <c r="D13" s="24">
        <v>1000</v>
      </c>
      <c r="E13" s="24">
        <f t="shared" si="3"/>
        <v>1000</v>
      </c>
      <c r="F13" s="24">
        <f t="shared" si="0"/>
        <v>3000</v>
      </c>
      <c r="G13" s="24">
        <v>1000</v>
      </c>
      <c r="H13" s="24">
        <v>1000</v>
      </c>
      <c r="I13" s="24">
        <v>1000</v>
      </c>
      <c r="J13" s="24">
        <f t="shared" si="1"/>
        <v>3000</v>
      </c>
      <c r="K13" s="25">
        <f t="shared" si="2"/>
        <v>0</v>
      </c>
      <c r="L13" s="1"/>
      <c r="M13" s="1"/>
      <c r="N13" s="1"/>
      <c r="O13" s="1"/>
      <c r="P13" s="1"/>
      <c r="Q13" s="1"/>
    </row>
    <row r="14" spans="1:17" ht="20.25" customHeight="1" x14ac:dyDescent="0.25">
      <c r="A14" s="26">
        <v>8</v>
      </c>
      <c r="B14" s="2" t="s">
        <v>26</v>
      </c>
      <c r="C14" s="24">
        <f t="shared" si="4"/>
        <v>700</v>
      </c>
      <c r="D14" s="24">
        <v>700</v>
      </c>
      <c r="E14" s="24">
        <f t="shared" si="3"/>
        <v>700</v>
      </c>
      <c r="F14" s="24">
        <f t="shared" si="0"/>
        <v>2100</v>
      </c>
      <c r="G14" s="24"/>
      <c r="H14" s="24"/>
      <c r="I14" s="24"/>
      <c r="J14" s="24">
        <f t="shared" si="1"/>
        <v>0</v>
      </c>
      <c r="K14" s="25">
        <f t="shared" si="2"/>
        <v>2100</v>
      </c>
      <c r="L14" s="1"/>
      <c r="M14" s="1"/>
      <c r="N14" s="1"/>
      <c r="O14" s="1"/>
      <c r="P14" s="1"/>
      <c r="Q14" s="1"/>
    </row>
    <row r="15" spans="1:17" ht="20.25" customHeight="1" x14ac:dyDescent="0.25">
      <c r="A15" s="26">
        <v>9</v>
      </c>
      <c r="B15" s="2" t="s">
        <v>6</v>
      </c>
      <c r="C15" s="24">
        <f t="shared" si="4"/>
        <v>0</v>
      </c>
      <c r="D15" s="24"/>
      <c r="E15" s="24">
        <f t="shared" si="3"/>
        <v>0</v>
      </c>
      <c r="F15" s="24">
        <f t="shared" si="0"/>
        <v>0</v>
      </c>
      <c r="G15" s="24"/>
      <c r="H15" s="24"/>
      <c r="I15" s="24"/>
      <c r="J15" s="24"/>
      <c r="K15" s="25"/>
      <c r="L15" s="1"/>
      <c r="M15" s="1"/>
      <c r="N15" s="1"/>
      <c r="O15" s="1"/>
      <c r="P15" s="1"/>
      <c r="Q15" s="1"/>
    </row>
    <row r="16" spans="1:17" x14ac:dyDescent="0.25">
      <c r="A16" s="26">
        <v>10</v>
      </c>
      <c r="B16" s="2" t="s">
        <v>7</v>
      </c>
      <c r="C16" s="24">
        <f t="shared" si="4"/>
        <v>2122</v>
      </c>
      <c r="D16" s="24">
        <v>2122</v>
      </c>
      <c r="E16" s="24">
        <f t="shared" si="3"/>
        <v>2122</v>
      </c>
      <c r="F16" s="24">
        <f t="shared" si="0"/>
        <v>6366</v>
      </c>
      <c r="G16" s="24">
        <v>1944</v>
      </c>
      <c r="H16" s="24">
        <v>1918</v>
      </c>
      <c r="I16" s="24">
        <v>1726</v>
      </c>
      <c r="J16" s="24">
        <f t="shared" si="1"/>
        <v>5588</v>
      </c>
      <c r="K16" s="25">
        <f t="shared" si="2"/>
        <v>778</v>
      </c>
      <c r="L16" s="1"/>
      <c r="M16" s="1"/>
      <c r="N16" s="1"/>
      <c r="O16" s="1"/>
      <c r="P16" s="1"/>
      <c r="Q16" s="1"/>
    </row>
    <row r="17" spans="1:17" x14ac:dyDescent="0.25">
      <c r="A17" s="26">
        <v>11</v>
      </c>
      <c r="B17" s="2" t="s">
        <v>27</v>
      </c>
      <c r="C17" s="24">
        <f t="shared" si="4"/>
        <v>800</v>
      </c>
      <c r="D17" s="24">
        <v>800</v>
      </c>
      <c r="E17" s="24">
        <f t="shared" si="3"/>
        <v>800</v>
      </c>
      <c r="F17" s="24">
        <f t="shared" si="0"/>
        <v>2400</v>
      </c>
      <c r="G17" s="24"/>
      <c r="H17" s="24"/>
      <c r="I17" s="24"/>
      <c r="J17" s="24">
        <f t="shared" si="1"/>
        <v>0</v>
      </c>
      <c r="K17" s="25">
        <f t="shared" si="2"/>
        <v>2400</v>
      </c>
      <c r="L17" s="1"/>
      <c r="M17" s="1"/>
      <c r="N17" s="1"/>
      <c r="O17" s="1"/>
      <c r="P17" s="1"/>
      <c r="Q17" s="1"/>
    </row>
    <row r="18" spans="1:17" x14ac:dyDescent="0.25">
      <c r="A18" s="26">
        <v>12</v>
      </c>
      <c r="B18" s="2" t="s">
        <v>8</v>
      </c>
      <c r="C18" s="24">
        <f t="shared" si="4"/>
        <v>500</v>
      </c>
      <c r="D18" s="24">
        <v>500</v>
      </c>
      <c r="E18" s="24">
        <f t="shared" si="3"/>
        <v>500</v>
      </c>
      <c r="F18" s="24">
        <f t="shared" si="0"/>
        <v>1500</v>
      </c>
      <c r="G18" s="24"/>
      <c r="H18" s="24"/>
      <c r="I18" s="24"/>
      <c r="J18" s="24">
        <f t="shared" si="1"/>
        <v>0</v>
      </c>
      <c r="K18" s="25">
        <f t="shared" si="2"/>
        <v>1500</v>
      </c>
      <c r="L18" s="1"/>
      <c r="M18" s="1"/>
      <c r="N18" s="1"/>
      <c r="O18" s="1"/>
      <c r="P18" s="1"/>
      <c r="Q18" s="1"/>
    </row>
    <row r="19" spans="1:17" x14ac:dyDescent="0.25">
      <c r="A19" s="26">
        <v>13</v>
      </c>
      <c r="B19" s="2" t="s">
        <v>28</v>
      </c>
      <c r="C19" s="24">
        <f t="shared" si="4"/>
        <v>1500</v>
      </c>
      <c r="D19" s="24">
        <v>1500</v>
      </c>
      <c r="E19" s="24">
        <f t="shared" si="3"/>
        <v>1500</v>
      </c>
      <c r="F19" s="24">
        <f t="shared" si="0"/>
        <v>4500</v>
      </c>
      <c r="G19" s="24"/>
      <c r="H19" s="24"/>
      <c r="I19" s="24"/>
      <c r="J19" s="24">
        <f t="shared" si="1"/>
        <v>0</v>
      </c>
      <c r="K19" s="25">
        <f t="shared" si="2"/>
        <v>4500</v>
      </c>
      <c r="L19" s="1"/>
      <c r="M19" s="1"/>
      <c r="N19" s="1"/>
      <c r="O19" s="1"/>
      <c r="P19" s="1"/>
      <c r="Q19" s="1"/>
    </row>
    <row r="20" spans="1:17" ht="20.25" customHeight="1" x14ac:dyDescent="0.25">
      <c r="A20" s="26">
        <v>14</v>
      </c>
      <c r="B20" s="2" t="s">
        <v>9</v>
      </c>
      <c r="C20" s="24">
        <f t="shared" si="4"/>
        <v>800</v>
      </c>
      <c r="D20" s="24">
        <v>800</v>
      </c>
      <c r="E20" s="24">
        <f t="shared" si="3"/>
        <v>800</v>
      </c>
      <c r="F20" s="24">
        <f t="shared" si="0"/>
        <v>2400</v>
      </c>
      <c r="G20" s="24"/>
      <c r="H20" s="24"/>
      <c r="I20" s="24"/>
      <c r="J20" s="24">
        <f t="shared" si="1"/>
        <v>0</v>
      </c>
      <c r="K20" s="25">
        <f t="shared" si="2"/>
        <v>2400</v>
      </c>
      <c r="L20" s="1"/>
      <c r="M20" s="1"/>
      <c r="N20" s="1"/>
      <c r="O20" s="1"/>
      <c r="P20" s="1"/>
      <c r="Q20" s="1"/>
    </row>
    <row r="21" spans="1:17" ht="47.25" x14ac:dyDescent="0.25">
      <c r="A21" s="26"/>
      <c r="B21" s="4" t="s">
        <v>29</v>
      </c>
      <c r="C21" s="24"/>
      <c r="D21" s="24"/>
      <c r="E21" s="24"/>
      <c r="F21" s="24"/>
      <c r="G21" s="24"/>
      <c r="H21" s="24"/>
      <c r="I21" s="24"/>
      <c r="J21" s="24">
        <f t="shared" si="1"/>
        <v>0</v>
      </c>
      <c r="K21" s="25"/>
      <c r="M21" s="1"/>
      <c r="N21" s="1"/>
      <c r="O21" s="1"/>
      <c r="P21" s="1"/>
      <c r="Q21" s="1"/>
    </row>
    <row r="22" spans="1:17" ht="31.5" x14ac:dyDescent="0.25">
      <c r="A22" s="26">
        <v>1</v>
      </c>
      <c r="B22" s="2" t="s">
        <v>10</v>
      </c>
      <c r="C22" s="24">
        <f t="shared" ref="C22:C23" si="5">D22</f>
        <v>2700</v>
      </c>
      <c r="D22" s="24">
        <v>2700</v>
      </c>
      <c r="E22" s="24">
        <f t="shared" si="3"/>
        <v>2700</v>
      </c>
      <c r="F22" s="24">
        <f t="shared" si="0"/>
        <v>8100</v>
      </c>
      <c r="G22" s="24">
        <v>1403</v>
      </c>
      <c r="H22" s="24">
        <v>495</v>
      </c>
      <c r="I22" s="24">
        <v>7388</v>
      </c>
      <c r="J22" s="24">
        <f t="shared" si="1"/>
        <v>9286</v>
      </c>
      <c r="K22" s="25">
        <f t="shared" si="2"/>
        <v>-1186</v>
      </c>
      <c r="M22" s="1"/>
      <c r="N22" s="1"/>
      <c r="O22" s="1"/>
      <c r="P22" s="1"/>
      <c r="Q22" s="1"/>
    </row>
    <row r="23" spans="1:17" ht="47.25" x14ac:dyDescent="0.25">
      <c r="A23" s="26">
        <v>2</v>
      </c>
      <c r="B23" s="2" t="s">
        <v>11</v>
      </c>
      <c r="C23" s="24">
        <f t="shared" si="5"/>
        <v>0</v>
      </c>
      <c r="D23" s="24">
        <v>0</v>
      </c>
      <c r="E23" s="24">
        <f t="shared" si="3"/>
        <v>0</v>
      </c>
      <c r="F23" s="24">
        <f t="shared" si="0"/>
        <v>0</v>
      </c>
      <c r="G23" s="24"/>
      <c r="H23" s="24"/>
      <c r="I23" s="24"/>
      <c r="J23" s="24">
        <f t="shared" si="1"/>
        <v>0</v>
      </c>
      <c r="K23" s="25">
        <f t="shared" si="2"/>
        <v>0</v>
      </c>
      <c r="M23" s="1"/>
      <c r="N23" s="1"/>
      <c r="O23" s="1"/>
      <c r="P23" s="1"/>
      <c r="Q23" s="1"/>
    </row>
    <row r="24" spans="1:17" ht="31.5" x14ac:dyDescent="0.25">
      <c r="A24" s="26">
        <v>3</v>
      </c>
      <c r="B24" s="2" t="s">
        <v>30</v>
      </c>
      <c r="C24" s="24">
        <f>D24</f>
        <v>200</v>
      </c>
      <c r="D24" s="24">
        <v>200</v>
      </c>
      <c r="E24" s="24">
        <f t="shared" si="3"/>
        <v>200</v>
      </c>
      <c r="F24" s="24">
        <f t="shared" si="0"/>
        <v>600</v>
      </c>
      <c r="G24" s="24"/>
      <c r="H24" s="24"/>
      <c r="I24" s="24"/>
      <c r="J24" s="24">
        <f t="shared" si="1"/>
        <v>0</v>
      </c>
      <c r="K24" s="25">
        <f t="shared" si="2"/>
        <v>600</v>
      </c>
      <c r="M24" s="1"/>
      <c r="N24" s="1"/>
      <c r="O24" s="1"/>
      <c r="P24" s="1"/>
      <c r="Q24" s="1"/>
    </row>
    <row r="25" spans="1:17" ht="47.25" x14ac:dyDescent="0.25">
      <c r="A25" s="26">
        <v>4</v>
      </c>
      <c r="B25" s="2" t="s">
        <v>31</v>
      </c>
      <c r="C25" s="24">
        <f t="shared" ref="C25:C30" si="6">D25</f>
        <v>50</v>
      </c>
      <c r="D25" s="24">
        <v>50</v>
      </c>
      <c r="E25" s="24">
        <f t="shared" si="3"/>
        <v>50</v>
      </c>
      <c r="F25" s="24">
        <f t="shared" si="0"/>
        <v>150</v>
      </c>
      <c r="G25" s="24"/>
      <c r="H25" s="24"/>
      <c r="I25" s="24"/>
      <c r="J25" s="24">
        <f t="shared" si="1"/>
        <v>0</v>
      </c>
      <c r="K25" s="25">
        <f t="shared" si="2"/>
        <v>150</v>
      </c>
      <c r="M25" s="1"/>
      <c r="N25" s="1"/>
      <c r="O25" s="1"/>
      <c r="P25" s="1"/>
      <c r="Q25" s="1"/>
    </row>
    <row r="26" spans="1:17" ht="31.5" x14ac:dyDescent="0.25">
      <c r="A26" s="26">
        <v>5</v>
      </c>
      <c r="B26" s="2" t="s">
        <v>12</v>
      </c>
      <c r="C26" s="24">
        <f t="shared" si="6"/>
        <v>300</v>
      </c>
      <c r="D26" s="24">
        <v>300</v>
      </c>
      <c r="E26" s="24">
        <f t="shared" si="3"/>
        <v>300</v>
      </c>
      <c r="F26" s="24">
        <f t="shared" si="0"/>
        <v>900</v>
      </c>
      <c r="G26" s="24"/>
      <c r="H26" s="24"/>
      <c r="I26" s="24"/>
      <c r="J26" s="24">
        <f t="shared" si="1"/>
        <v>0</v>
      </c>
      <c r="K26" s="25">
        <f t="shared" si="2"/>
        <v>900</v>
      </c>
      <c r="M26" s="1"/>
      <c r="N26" s="1"/>
      <c r="O26" s="1"/>
      <c r="P26" s="1"/>
      <c r="Q26" s="1"/>
    </row>
    <row r="27" spans="1:17" ht="31.5" x14ac:dyDescent="0.25">
      <c r="A27" s="26">
        <v>6</v>
      </c>
      <c r="B27" s="2" t="s">
        <v>32</v>
      </c>
      <c r="C27" s="24">
        <f t="shared" si="6"/>
        <v>200</v>
      </c>
      <c r="D27" s="24">
        <v>200</v>
      </c>
      <c r="E27" s="24">
        <f t="shared" si="3"/>
        <v>200</v>
      </c>
      <c r="F27" s="24">
        <f t="shared" si="0"/>
        <v>600</v>
      </c>
      <c r="G27" s="24"/>
      <c r="H27" s="24"/>
      <c r="I27" s="24"/>
      <c r="J27" s="24">
        <f t="shared" si="1"/>
        <v>0</v>
      </c>
      <c r="K27" s="25">
        <f t="shared" si="2"/>
        <v>600</v>
      </c>
      <c r="M27" s="1"/>
      <c r="N27" s="1"/>
      <c r="O27" s="1"/>
      <c r="P27" s="1"/>
      <c r="Q27" s="1"/>
    </row>
    <row r="28" spans="1:17" x14ac:dyDescent="0.25">
      <c r="A28" s="26">
        <v>7</v>
      </c>
      <c r="B28" s="2" t="s">
        <v>13</v>
      </c>
      <c r="C28" s="24">
        <f t="shared" si="6"/>
        <v>2500</v>
      </c>
      <c r="D28" s="24">
        <v>2500</v>
      </c>
      <c r="E28" s="24">
        <f t="shared" si="3"/>
        <v>2500</v>
      </c>
      <c r="F28" s="24">
        <f t="shared" si="0"/>
        <v>7500</v>
      </c>
      <c r="G28" s="24"/>
      <c r="H28" s="24"/>
      <c r="I28" s="24"/>
      <c r="J28" s="24">
        <f t="shared" si="1"/>
        <v>0</v>
      </c>
      <c r="K28" s="25">
        <f t="shared" si="2"/>
        <v>7500</v>
      </c>
      <c r="M28" s="1"/>
      <c r="N28" s="1"/>
      <c r="O28" s="1"/>
      <c r="P28" s="1"/>
      <c r="Q28" s="1"/>
    </row>
    <row r="29" spans="1:17" x14ac:dyDescent="0.25">
      <c r="A29" s="26">
        <v>8</v>
      </c>
      <c r="B29" s="2" t="s">
        <v>33</v>
      </c>
      <c r="C29" s="24">
        <f t="shared" si="6"/>
        <v>10094</v>
      </c>
      <c r="D29" s="24">
        <v>10094</v>
      </c>
      <c r="E29" s="24">
        <f t="shared" si="3"/>
        <v>10094</v>
      </c>
      <c r="F29" s="24">
        <f t="shared" si="0"/>
        <v>30282</v>
      </c>
      <c r="G29" s="24">
        <v>7719.25</v>
      </c>
      <c r="H29" s="24">
        <v>1500</v>
      </c>
      <c r="I29" s="24">
        <v>9733</v>
      </c>
      <c r="J29" s="24">
        <f t="shared" si="1"/>
        <v>18952.25</v>
      </c>
      <c r="K29" s="25">
        <f t="shared" si="2"/>
        <v>11329.75</v>
      </c>
      <c r="M29" s="1"/>
      <c r="N29" s="1"/>
      <c r="O29" s="1"/>
      <c r="P29" s="1"/>
      <c r="Q29" s="1"/>
    </row>
    <row r="30" spans="1:17" ht="21" customHeight="1" x14ac:dyDescent="0.25">
      <c r="A30" s="26">
        <v>9</v>
      </c>
      <c r="B30" s="2" t="s">
        <v>34</v>
      </c>
      <c r="C30" s="24">
        <f t="shared" si="6"/>
        <v>12162</v>
      </c>
      <c r="D30" s="24">
        <v>12162</v>
      </c>
      <c r="E30" s="24">
        <f t="shared" si="3"/>
        <v>12162</v>
      </c>
      <c r="F30" s="24">
        <f t="shared" si="0"/>
        <v>36486</v>
      </c>
      <c r="G30" s="24"/>
      <c r="H30" s="24">
        <v>103918</v>
      </c>
      <c r="I30" s="24"/>
      <c r="J30" s="24">
        <f t="shared" si="1"/>
        <v>103918</v>
      </c>
      <c r="K30" s="25">
        <f t="shared" si="2"/>
        <v>-67432</v>
      </c>
      <c r="M30" s="1"/>
      <c r="N30" s="1"/>
      <c r="O30" s="1"/>
      <c r="P30" s="1"/>
      <c r="Q30" s="1"/>
    </row>
    <row r="32" spans="1:17" x14ac:dyDescent="0.25">
      <c r="I32" s="6">
        <v>34483</v>
      </c>
    </row>
    <row r="33" spans="8:9" s="1" customFormat="1" ht="31.5" x14ac:dyDescent="0.25">
      <c r="H33" s="6" t="s">
        <v>51</v>
      </c>
      <c r="I33" s="6">
        <v>24750</v>
      </c>
    </row>
    <row r="34" spans="8:9" s="1" customFormat="1" x14ac:dyDescent="0.25">
      <c r="H34" s="6"/>
      <c r="I34" s="6">
        <f>I32-I33</f>
        <v>9733</v>
      </c>
    </row>
  </sheetData>
  <mergeCells count="8">
    <mergeCell ref="A5:B5"/>
    <mergeCell ref="A1:K1"/>
    <mergeCell ref="A3:A4"/>
    <mergeCell ref="B3:B4"/>
    <mergeCell ref="C3:F3"/>
    <mergeCell ref="G3:I3"/>
    <mergeCell ref="J3:J4"/>
    <mergeCell ref="K3:K4"/>
  </mergeCells>
  <pageMargins left="0.31496062992125984" right="7.874015748031496E-2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2" workbookViewId="0">
      <selection activeCell="I30" sqref="I30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6" bestFit="1" customWidth="1"/>
    <col min="4" max="5" width="10.7109375" style="6" customWidth="1"/>
    <col min="6" max="6" width="11.85546875" style="6" customWidth="1"/>
    <col min="7" max="8" width="10.7109375" style="6" bestFit="1" customWidth="1"/>
    <col min="9" max="9" width="10.7109375" style="6" customWidth="1"/>
    <col min="10" max="10" width="12" style="6" customWidth="1"/>
    <col min="11" max="11" width="10.7109375" style="6" bestFit="1" customWidth="1"/>
    <col min="12" max="17" width="9.140625" style="6"/>
    <col min="18" max="16384" width="9.140625" style="1"/>
  </cols>
  <sheetData>
    <row r="1" spans="1:17" ht="23.25" customHeight="1" x14ac:dyDescent="0.25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</row>
    <row r="3" spans="1:17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1"/>
      <c r="G3" s="56" t="s">
        <v>16</v>
      </c>
      <c r="H3" s="57"/>
      <c r="I3" s="57"/>
      <c r="J3" s="58"/>
      <c r="K3" s="54" t="s">
        <v>58</v>
      </c>
      <c r="L3" s="1"/>
      <c r="M3" s="1"/>
      <c r="N3" s="1"/>
      <c r="O3" s="1"/>
      <c r="P3" s="1"/>
      <c r="Q3" s="1"/>
    </row>
    <row r="4" spans="1:17" ht="54.75" customHeight="1" x14ac:dyDescent="0.25">
      <c r="A4" s="55"/>
      <c r="B4" s="55"/>
      <c r="C4" s="20" t="s">
        <v>42</v>
      </c>
      <c r="D4" s="20" t="s">
        <v>43</v>
      </c>
      <c r="E4" s="20" t="s">
        <v>50</v>
      </c>
      <c r="F4" s="9" t="s">
        <v>46</v>
      </c>
      <c r="G4" s="20" t="s">
        <v>42</v>
      </c>
      <c r="H4" s="20" t="s">
        <v>43</v>
      </c>
      <c r="I4" s="24" t="s">
        <v>50</v>
      </c>
      <c r="J4" s="28" t="s">
        <v>46</v>
      </c>
      <c r="K4" s="54"/>
      <c r="L4" s="1"/>
      <c r="M4" s="1"/>
      <c r="N4" s="1"/>
      <c r="O4" s="1"/>
      <c r="P4" s="1"/>
      <c r="Q4" s="1"/>
    </row>
    <row r="5" spans="1:17" ht="36" customHeight="1" x14ac:dyDescent="0.25">
      <c r="A5" s="52" t="s">
        <v>15</v>
      </c>
      <c r="B5" s="52"/>
      <c r="C5" s="24">
        <f>'1кв'!F5</f>
        <v>572804.64</v>
      </c>
      <c r="D5" s="24">
        <f>'2кв'!F5</f>
        <v>612926.46</v>
      </c>
      <c r="E5" s="24">
        <f>'3кв'!F5</f>
        <v>612926.46</v>
      </c>
      <c r="F5" s="24">
        <f>C5+D5+E5</f>
        <v>1798657.56</v>
      </c>
      <c r="G5" s="24">
        <f>'1кв'!J5</f>
        <v>478327.33</v>
      </c>
      <c r="H5" s="24">
        <f>'2кв'!J5</f>
        <v>515848.1</v>
      </c>
      <c r="I5" s="24">
        <f>'3кв'!J5</f>
        <v>643306.25</v>
      </c>
      <c r="J5" s="24">
        <f>G5+H5+I5</f>
        <v>1637481.68</v>
      </c>
      <c r="K5" s="25">
        <f>F5-J5</f>
        <v>161175.88000000012</v>
      </c>
      <c r="L5" s="1"/>
      <c r="M5" s="1"/>
      <c r="N5" s="1"/>
      <c r="O5" s="1"/>
      <c r="P5" s="1"/>
      <c r="Q5" s="1"/>
    </row>
    <row r="6" spans="1:17" ht="33" customHeight="1" x14ac:dyDescent="0.25">
      <c r="A6" s="26"/>
      <c r="B6" s="4" t="s">
        <v>1</v>
      </c>
      <c r="C6" s="24"/>
      <c r="D6" s="24"/>
      <c r="E6" s="24">
        <f>'3кв'!F6</f>
        <v>0</v>
      </c>
      <c r="F6" s="24">
        <f t="shared" ref="F6:F30" si="0">C6+D6+E6</f>
        <v>0</v>
      </c>
      <c r="G6" s="24">
        <f>'1кв'!J6</f>
        <v>0</v>
      </c>
      <c r="H6" s="24">
        <f>'2кв'!J6</f>
        <v>0</v>
      </c>
      <c r="I6" s="24">
        <f>'3кв'!J6</f>
        <v>0</v>
      </c>
      <c r="J6" s="24">
        <f t="shared" ref="J6:J30" si="1">G6+H6+I6</f>
        <v>0</v>
      </c>
      <c r="K6" s="25"/>
      <c r="L6" s="1"/>
      <c r="M6" s="1"/>
      <c r="N6" s="1"/>
      <c r="O6" s="1"/>
      <c r="P6" s="1"/>
      <c r="Q6" s="1"/>
    </row>
    <row r="7" spans="1:17" ht="47.25" customHeight="1" x14ac:dyDescent="0.25">
      <c r="A7" s="26">
        <v>1</v>
      </c>
      <c r="B7" s="2" t="s">
        <v>2</v>
      </c>
      <c r="C7" s="24">
        <f>'1кв'!F7</f>
        <v>378014.64</v>
      </c>
      <c r="D7" s="24">
        <f>'2кв'!F7</f>
        <v>395168.46</v>
      </c>
      <c r="E7" s="24">
        <f>'3кв'!F7</f>
        <v>395168.46</v>
      </c>
      <c r="F7" s="24">
        <f t="shared" si="0"/>
        <v>1168351.56</v>
      </c>
      <c r="G7" s="24">
        <f>'1кв'!J7</f>
        <v>368744</v>
      </c>
      <c r="H7" s="24">
        <f>'2кв'!J7</f>
        <v>401088.15</v>
      </c>
      <c r="I7" s="24">
        <f>'3кв'!J7</f>
        <v>414860</v>
      </c>
      <c r="J7" s="24">
        <f t="shared" si="1"/>
        <v>1184692.1499999999</v>
      </c>
      <c r="K7" s="25">
        <f t="shared" ref="K7:K20" si="2">F7-J7</f>
        <v>-16340.589999999851</v>
      </c>
      <c r="L7" s="1"/>
      <c r="M7" s="1"/>
      <c r="N7" s="1"/>
      <c r="O7" s="1"/>
      <c r="P7" s="1"/>
      <c r="Q7" s="1"/>
    </row>
    <row r="8" spans="1:17" ht="23.25" customHeight="1" x14ac:dyDescent="0.25">
      <c r="A8" s="26">
        <v>2</v>
      </c>
      <c r="B8" s="2" t="s">
        <v>3</v>
      </c>
      <c r="C8" s="24">
        <f>'1кв'!F8</f>
        <v>76359</v>
      </c>
      <c r="D8" s="24">
        <f>'2кв'!F8</f>
        <v>79824</v>
      </c>
      <c r="E8" s="24">
        <f>'3кв'!F8</f>
        <v>79824</v>
      </c>
      <c r="F8" s="24">
        <f t="shared" si="0"/>
        <v>236007</v>
      </c>
      <c r="G8" s="24">
        <f>'1кв'!J8</f>
        <v>48937.399999999994</v>
      </c>
      <c r="H8" s="24">
        <f>'2кв'!J8</f>
        <v>54232</v>
      </c>
      <c r="I8" s="24">
        <f>'3кв'!J8</f>
        <v>83802</v>
      </c>
      <c r="J8" s="24">
        <f t="shared" si="1"/>
        <v>186971.4</v>
      </c>
      <c r="K8" s="25">
        <f t="shared" si="2"/>
        <v>49035.600000000006</v>
      </c>
      <c r="L8" s="1"/>
      <c r="M8" s="1"/>
      <c r="N8" s="1"/>
      <c r="O8" s="1"/>
      <c r="P8" s="1"/>
      <c r="Q8" s="1"/>
    </row>
    <row r="9" spans="1:17" ht="18.75" customHeight="1" x14ac:dyDescent="0.25">
      <c r="A9" s="26">
        <v>3</v>
      </c>
      <c r="B9" s="2" t="s">
        <v>23</v>
      </c>
      <c r="C9" s="24">
        <f>'1кв'!F9</f>
        <v>20697</v>
      </c>
      <c r="D9" s="24">
        <f>'2кв'!F9</f>
        <v>20700</v>
      </c>
      <c r="E9" s="24">
        <f>'3кв'!F9</f>
        <v>20700</v>
      </c>
      <c r="F9" s="24">
        <f t="shared" si="0"/>
        <v>62097</v>
      </c>
      <c r="G9" s="24">
        <f>'1кв'!J9</f>
        <v>4500</v>
      </c>
      <c r="H9" s="24">
        <f>'2кв'!J9</f>
        <v>0</v>
      </c>
      <c r="I9" s="24">
        <f>'3кв'!J9</f>
        <v>0</v>
      </c>
      <c r="J9" s="24">
        <f t="shared" si="1"/>
        <v>4500</v>
      </c>
      <c r="K9" s="25">
        <f t="shared" si="2"/>
        <v>57597</v>
      </c>
      <c r="L9" s="1"/>
      <c r="M9" s="1"/>
      <c r="N9" s="1"/>
      <c r="O9" s="1"/>
      <c r="P9" s="1"/>
      <c r="Q9" s="1"/>
    </row>
    <row r="10" spans="1:17" x14ac:dyDescent="0.25">
      <c r="A10" s="26">
        <v>4</v>
      </c>
      <c r="B10" s="2" t="s">
        <v>4</v>
      </c>
      <c r="C10" s="24">
        <f>'1кв'!F10</f>
        <v>2900</v>
      </c>
      <c r="D10" s="24">
        <f>'2кв'!F10</f>
        <v>2100</v>
      </c>
      <c r="E10" s="24">
        <f>'3кв'!F10</f>
        <v>2100</v>
      </c>
      <c r="F10" s="24">
        <f t="shared" si="0"/>
        <v>7100</v>
      </c>
      <c r="G10" s="24">
        <f>'1кв'!J10</f>
        <v>0</v>
      </c>
      <c r="H10" s="24">
        <f>'2кв'!J10</f>
        <v>4481.32</v>
      </c>
      <c r="I10" s="24">
        <f>'3кв'!J10</f>
        <v>0</v>
      </c>
      <c r="J10" s="24">
        <f t="shared" si="1"/>
        <v>4481.32</v>
      </c>
      <c r="K10" s="25">
        <f t="shared" si="2"/>
        <v>2618.6800000000003</v>
      </c>
      <c r="L10" s="1"/>
      <c r="M10" s="1"/>
      <c r="N10" s="1"/>
      <c r="O10" s="1"/>
      <c r="P10" s="1"/>
      <c r="Q10" s="1"/>
    </row>
    <row r="11" spans="1:17" x14ac:dyDescent="0.25">
      <c r="A11" s="26">
        <v>5</v>
      </c>
      <c r="B11" s="2" t="s">
        <v>24</v>
      </c>
      <c r="C11" s="24">
        <f>'1кв'!F11</f>
        <v>3500</v>
      </c>
      <c r="D11" s="24">
        <f>'2кв'!F11</f>
        <v>3750</v>
      </c>
      <c r="E11" s="24">
        <f>'3кв'!F11</f>
        <v>3750</v>
      </c>
      <c r="F11" s="24">
        <f t="shared" si="0"/>
        <v>11000</v>
      </c>
      <c r="G11" s="24">
        <f>'1кв'!J11</f>
        <v>4119.2</v>
      </c>
      <c r="H11" s="24">
        <f>'2кв'!J11</f>
        <v>3600</v>
      </c>
      <c r="I11" s="24">
        <f>'3кв'!J11</f>
        <v>3900</v>
      </c>
      <c r="J11" s="24">
        <f t="shared" si="1"/>
        <v>11619.2</v>
      </c>
      <c r="K11" s="25">
        <f t="shared" si="2"/>
        <v>-619.20000000000073</v>
      </c>
      <c r="L11" s="1"/>
      <c r="M11" s="1"/>
      <c r="N11" s="1"/>
      <c r="O11" s="1"/>
      <c r="P11" s="1"/>
      <c r="Q11" s="1"/>
    </row>
    <row r="12" spans="1:17" ht="22.5" customHeight="1" x14ac:dyDescent="0.25">
      <c r="A12" s="26">
        <v>6</v>
      </c>
      <c r="B12" s="2" t="s">
        <v>5</v>
      </c>
      <c r="C12" s="24">
        <f>'1кв'!F12</f>
        <v>4500</v>
      </c>
      <c r="D12" s="24">
        <f>'2кв'!F12</f>
        <v>4500</v>
      </c>
      <c r="E12" s="24">
        <f>'3кв'!F12</f>
        <v>4500</v>
      </c>
      <c r="F12" s="24">
        <f t="shared" si="0"/>
        <v>13500</v>
      </c>
      <c r="G12" s="24">
        <f>'1кв'!J12</f>
        <v>3057.69</v>
      </c>
      <c r="H12" s="24">
        <f>'2кв'!J12</f>
        <v>2002.38</v>
      </c>
      <c r="I12" s="24">
        <f>'3кв'!J12</f>
        <v>0</v>
      </c>
      <c r="J12" s="24">
        <f t="shared" si="1"/>
        <v>5060.07</v>
      </c>
      <c r="K12" s="25">
        <f t="shared" si="2"/>
        <v>8439.93</v>
      </c>
      <c r="L12" s="1"/>
      <c r="M12" s="1"/>
      <c r="N12" s="1"/>
      <c r="O12" s="1"/>
      <c r="P12" s="1"/>
      <c r="Q12" s="1"/>
    </row>
    <row r="13" spans="1:17" x14ac:dyDescent="0.25">
      <c r="A13" s="26">
        <v>7</v>
      </c>
      <c r="B13" s="2" t="s">
        <v>25</v>
      </c>
      <c r="C13" s="24">
        <f>'1кв'!F13</f>
        <v>2000</v>
      </c>
      <c r="D13" s="24">
        <f>'2кв'!F13</f>
        <v>3000</v>
      </c>
      <c r="E13" s="24">
        <f>'3кв'!F13</f>
        <v>3000</v>
      </c>
      <c r="F13" s="24">
        <f t="shared" si="0"/>
        <v>8000</v>
      </c>
      <c r="G13" s="24">
        <f>'1кв'!J13</f>
        <v>2999.74</v>
      </c>
      <c r="H13" s="24">
        <f>'2кв'!J13</f>
        <v>3000</v>
      </c>
      <c r="I13" s="24">
        <f>'3кв'!J13</f>
        <v>3000</v>
      </c>
      <c r="J13" s="24">
        <f t="shared" si="1"/>
        <v>8999.74</v>
      </c>
      <c r="K13" s="25">
        <f t="shared" si="2"/>
        <v>-999.73999999999978</v>
      </c>
      <c r="L13" s="1"/>
      <c r="M13" s="1"/>
      <c r="N13" s="1"/>
      <c r="O13" s="1"/>
      <c r="P13" s="1"/>
      <c r="Q13" s="1"/>
    </row>
    <row r="14" spans="1:17" ht="20.25" customHeight="1" x14ac:dyDescent="0.25">
      <c r="A14" s="26">
        <v>8</v>
      </c>
      <c r="B14" s="2" t="s">
        <v>26</v>
      </c>
      <c r="C14" s="24">
        <f>'1кв'!F14</f>
        <v>2100</v>
      </c>
      <c r="D14" s="24">
        <f>'2кв'!F14</f>
        <v>2100</v>
      </c>
      <c r="E14" s="24">
        <f>'3кв'!F14</f>
        <v>2100</v>
      </c>
      <c r="F14" s="24">
        <f t="shared" si="0"/>
        <v>6300</v>
      </c>
      <c r="G14" s="24">
        <f>'1кв'!J14</f>
        <v>0</v>
      </c>
      <c r="H14" s="24">
        <f>'2кв'!J14</f>
        <v>0</v>
      </c>
      <c r="I14" s="24">
        <f>'3кв'!J14</f>
        <v>0</v>
      </c>
      <c r="J14" s="24">
        <f t="shared" si="1"/>
        <v>0</v>
      </c>
      <c r="K14" s="25">
        <f t="shared" si="2"/>
        <v>6300</v>
      </c>
      <c r="L14" s="1"/>
      <c r="M14" s="1"/>
      <c r="N14" s="1"/>
      <c r="O14" s="1"/>
      <c r="P14" s="1"/>
      <c r="Q14" s="1"/>
    </row>
    <row r="15" spans="1:17" ht="20.25" customHeight="1" x14ac:dyDescent="0.25">
      <c r="A15" s="26">
        <v>9</v>
      </c>
      <c r="B15" s="2" t="s">
        <v>6</v>
      </c>
      <c r="C15" s="24">
        <f>'1кв'!F15</f>
        <v>300</v>
      </c>
      <c r="D15" s="24">
        <f>'2кв'!F15</f>
        <v>0</v>
      </c>
      <c r="E15" s="24">
        <f>'3кв'!F15</f>
        <v>0</v>
      </c>
      <c r="F15" s="24">
        <f t="shared" si="0"/>
        <v>300</v>
      </c>
      <c r="G15" s="24">
        <f>'1кв'!J15</f>
        <v>0</v>
      </c>
      <c r="H15" s="24">
        <f>'2кв'!J15</f>
        <v>0</v>
      </c>
      <c r="I15" s="24">
        <f>'3кв'!J15</f>
        <v>0</v>
      </c>
      <c r="J15" s="24">
        <f t="shared" si="1"/>
        <v>0</v>
      </c>
      <c r="K15" s="25">
        <f t="shared" si="2"/>
        <v>300</v>
      </c>
      <c r="L15" s="1"/>
      <c r="M15" s="1"/>
      <c r="N15" s="1"/>
      <c r="O15" s="1"/>
      <c r="P15" s="1"/>
      <c r="Q15" s="1"/>
    </row>
    <row r="16" spans="1:17" x14ac:dyDescent="0.25">
      <c r="A16" s="26">
        <v>10</v>
      </c>
      <c r="B16" s="2" t="s">
        <v>7</v>
      </c>
      <c r="C16" s="24">
        <f>'1кв'!F16</f>
        <v>6244</v>
      </c>
      <c r="D16" s="24">
        <f>'2кв'!F16</f>
        <v>6366</v>
      </c>
      <c r="E16" s="24">
        <f>'3кв'!F16</f>
        <v>6366</v>
      </c>
      <c r="F16" s="24">
        <f t="shared" si="0"/>
        <v>18976</v>
      </c>
      <c r="G16" s="24">
        <f>'1кв'!J16</f>
        <v>5630</v>
      </c>
      <c r="H16" s="24">
        <f>'2кв'!J16</f>
        <v>5472</v>
      </c>
      <c r="I16" s="24">
        <f>'3кв'!J16</f>
        <v>5588</v>
      </c>
      <c r="J16" s="24">
        <f t="shared" si="1"/>
        <v>16690</v>
      </c>
      <c r="K16" s="25">
        <f t="shared" si="2"/>
        <v>2286</v>
      </c>
      <c r="L16" s="1"/>
      <c r="M16" s="1"/>
      <c r="N16" s="1"/>
      <c r="O16" s="1"/>
      <c r="P16" s="1"/>
      <c r="Q16" s="1"/>
    </row>
    <row r="17" spans="1:17" x14ac:dyDescent="0.25">
      <c r="A17" s="26">
        <v>11</v>
      </c>
      <c r="B17" s="2" t="s">
        <v>27</v>
      </c>
      <c r="C17" s="24">
        <f>'1кв'!F17</f>
        <v>1600</v>
      </c>
      <c r="D17" s="24">
        <f>'2кв'!F17</f>
        <v>2400</v>
      </c>
      <c r="E17" s="24">
        <f>'3кв'!F17</f>
        <v>2400</v>
      </c>
      <c r="F17" s="24">
        <f t="shared" si="0"/>
        <v>6400</v>
      </c>
      <c r="G17" s="24">
        <f>'1кв'!J17</f>
        <v>0</v>
      </c>
      <c r="H17" s="24">
        <f>'2кв'!J17</f>
        <v>0</v>
      </c>
      <c r="I17" s="24">
        <f>'3кв'!J17</f>
        <v>0</v>
      </c>
      <c r="J17" s="24">
        <f t="shared" si="1"/>
        <v>0</v>
      </c>
      <c r="K17" s="25">
        <f t="shared" si="2"/>
        <v>6400</v>
      </c>
      <c r="L17" s="1"/>
      <c r="M17" s="1"/>
      <c r="N17" s="1"/>
      <c r="O17" s="1"/>
      <c r="P17" s="1"/>
      <c r="Q17" s="1"/>
    </row>
    <row r="18" spans="1:17" x14ac:dyDescent="0.25">
      <c r="A18" s="26">
        <v>12</v>
      </c>
      <c r="B18" s="2" t="s">
        <v>8</v>
      </c>
      <c r="C18" s="24">
        <f>'1кв'!F18</f>
        <v>1250</v>
      </c>
      <c r="D18" s="24">
        <f>'2кв'!F18</f>
        <v>1500</v>
      </c>
      <c r="E18" s="24">
        <f>'3кв'!F18</f>
        <v>1500</v>
      </c>
      <c r="F18" s="24">
        <f t="shared" si="0"/>
        <v>4250</v>
      </c>
      <c r="G18" s="24">
        <f>'1кв'!J18</f>
        <v>1670</v>
      </c>
      <c r="H18" s="24">
        <f>'2кв'!J18</f>
        <v>1550</v>
      </c>
      <c r="I18" s="24">
        <f>'3кв'!J18</f>
        <v>0</v>
      </c>
      <c r="J18" s="24">
        <f t="shared" si="1"/>
        <v>3220</v>
      </c>
      <c r="K18" s="25">
        <f t="shared" si="2"/>
        <v>1030</v>
      </c>
      <c r="L18" s="1"/>
      <c r="M18" s="1"/>
      <c r="N18" s="1"/>
      <c r="O18" s="1"/>
      <c r="P18" s="1"/>
      <c r="Q18" s="1"/>
    </row>
    <row r="19" spans="1:17" x14ac:dyDescent="0.25">
      <c r="A19" s="26">
        <v>13</v>
      </c>
      <c r="B19" s="2" t="s">
        <v>28</v>
      </c>
      <c r="C19" s="24">
        <f>'1кв'!F19</f>
        <v>3000</v>
      </c>
      <c r="D19" s="24">
        <f>'2кв'!F19</f>
        <v>4500</v>
      </c>
      <c r="E19" s="24">
        <f>'3кв'!F19</f>
        <v>4500</v>
      </c>
      <c r="F19" s="24">
        <f t="shared" si="0"/>
        <v>12000</v>
      </c>
      <c r="G19" s="24">
        <f>'1кв'!J19</f>
        <v>0</v>
      </c>
      <c r="H19" s="24">
        <f>'2кв'!J19</f>
        <v>0</v>
      </c>
      <c r="I19" s="24">
        <f>'3кв'!J19</f>
        <v>0</v>
      </c>
      <c r="J19" s="24">
        <f t="shared" si="1"/>
        <v>0</v>
      </c>
      <c r="K19" s="25">
        <f t="shared" si="2"/>
        <v>12000</v>
      </c>
      <c r="L19" s="1"/>
      <c r="M19" s="1"/>
      <c r="N19" s="1"/>
      <c r="O19" s="1"/>
      <c r="P19" s="1"/>
      <c r="Q19" s="1"/>
    </row>
    <row r="20" spans="1:17" ht="20.25" customHeight="1" x14ac:dyDescent="0.25">
      <c r="A20" s="26">
        <v>14</v>
      </c>
      <c r="B20" s="2" t="s">
        <v>9</v>
      </c>
      <c r="C20" s="24">
        <f>'1кв'!F20</f>
        <v>2350</v>
      </c>
      <c r="D20" s="24">
        <f>'2кв'!F20</f>
        <v>2400</v>
      </c>
      <c r="E20" s="24">
        <f>'3кв'!F20</f>
        <v>2400</v>
      </c>
      <c r="F20" s="24">
        <f t="shared" si="0"/>
        <v>7150</v>
      </c>
      <c r="G20" s="24">
        <f>'1кв'!J20</f>
        <v>0</v>
      </c>
      <c r="H20" s="24">
        <f>'2кв'!J20</f>
        <v>0</v>
      </c>
      <c r="I20" s="24">
        <f>'3кв'!J20</f>
        <v>0</v>
      </c>
      <c r="J20" s="24">
        <f t="shared" si="1"/>
        <v>0</v>
      </c>
      <c r="K20" s="25">
        <f t="shared" si="2"/>
        <v>7150</v>
      </c>
      <c r="L20" s="1"/>
      <c r="M20" s="1"/>
      <c r="N20" s="1"/>
      <c r="O20" s="1"/>
      <c r="P20" s="1"/>
      <c r="Q20" s="1"/>
    </row>
    <row r="21" spans="1:17" ht="47.25" x14ac:dyDescent="0.25">
      <c r="A21" s="26"/>
      <c r="B21" s="4" t="s">
        <v>29</v>
      </c>
      <c r="C21" s="24"/>
      <c r="D21" s="24"/>
      <c r="E21" s="24">
        <f>'3кв'!F21</f>
        <v>0</v>
      </c>
      <c r="F21" s="24">
        <f t="shared" si="0"/>
        <v>0</v>
      </c>
      <c r="G21" s="24">
        <f>'1кв'!J21</f>
        <v>0</v>
      </c>
      <c r="H21" s="24">
        <f>'2кв'!J21</f>
        <v>0</v>
      </c>
      <c r="I21" s="24">
        <f>'3кв'!J21</f>
        <v>0</v>
      </c>
      <c r="J21" s="24">
        <f t="shared" si="1"/>
        <v>0</v>
      </c>
      <c r="K21" s="25"/>
      <c r="M21" s="1"/>
      <c r="N21" s="1"/>
      <c r="O21" s="1"/>
      <c r="P21" s="1"/>
      <c r="Q21" s="1"/>
    </row>
    <row r="22" spans="1:17" ht="31.5" x14ac:dyDescent="0.25">
      <c r="A22" s="26">
        <v>1</v>
      </c>
      <c r="B22" s="2" t="s">
        <v>10</v>
      </c>
      <c r="C22" s="24">
        <f>'1кв'!F22</f>
        <v>8113</v>
      </c>
      <c r="D22" s="24">
        <f>'2кв'!F22</f>
        <v>8100</v>
      </c>
      <c r="E22" s="24">
        <f>'3кв'!F22</f>
        <v>8100</v>
      </c>
      <c r="F22" s="24">
        <f t="shared" si="0"/>
        <v>24313</v>
      </c>
      <c r="G22" s="24">
        <f>'1кв'!J22</f>
        <v>8220.1</v>
      </c>
      <c r="H22" s="24">
        <f>'2кв'!J22</f>
        <v>11552.25</v>
      </c>
      <c r="I22" s="24">
        <f>'3кв'!J22</f>
        <v>9286</v>
      </c>
      <c r="J22" s="24">
        <f t="shared" si="1"/>
        <v>29058.35</v>
      </c>
      <c r="K22" s="25">
        <f t="shared" ref="K22:K30" si="3">F22-J22</f>
        <v>-4745.3499999999985</v>
      </c>
      <c r="M22" s="1"/>
      <c r="N22" s="1"/>
      <c r="O22" s="1"/>
      <c r="P22" s="1"/>
      <c r="Q22" s="1"/>
    </row>
    <row r="23" spans="1:17" ht="47.25" x14ac:dyDescent="0.25">
      <c r="A23" s="26">
        <v>2</v>
      </c>
      <c r="B23" s="2" t="s">
        <v>11</v>
      </c>
      <c r="C23" s="24">
        <f>'1кв'!F23</f>
        <v>1300</v>
      </c>
      <c r="D23" s="24">
        <f>'2кв'!F23</f>
        <v>0</v>
      </c>
      <c r="E23" s="24">
        <f>'3кв'!F23</f>
        <v>0</v>
      </c>
      <c r="F23" s="24">
        <f t="shared" si="0"/>
        <v>1300</v>
      </c>
      <c r="G23" s="24">
        <f>'1кв'!J23</f>
        <v>0</v>
      </c>
      <c r="H23" s="24">
        <f>'2кв'!J23</f>
        <v>0</v>
      </c>
      <c r="I23" s="24">
        <f>'3кв'!J23</f>
        <v>0</v>
      </c>
      <c r="J23" s="24">
        <f t="shared" si="1"/>
        <v>0</v>
      </c>
      <c r="K23" s="25">
        <f t="shared" si="3"/>
        <v>1300</v>
      </c>
      <c r="M23" s="1"/>
      <c r="N23" s="1"/>
      <c r="O23" s="1"/>
      <c r="P23" s="1"/>
      <c r="Q23" s="1"/>
    </row>
    <row r="24" spans="1:17" ht="31.5" x14ac:dyDescent="0.25">
      <c r="A24" s="26">
        <v>3</v>
      </c>
      <c r="B24" s="2" t="s">
        <v>30</v>
      </c>
      <c r="C24" s="24">
        <f>'1кв'!F24</f>
        <v>400</v>
      </c>
      <c r="D24" s="24">
        <f>'2кв'!F24</f>
        <v>600</v>
      </c>
      <c r="E24" s="24">
        <f>'3кв'!F24</f>
        <v>600</v>
      </c>
      <c r="F24" s="24">
        <f t="shared" si="0"/>
        <v>1600</v>
      </c>
      <c r="G24" s="24">
        <f>'1кв'!J24</f>
        <v>0</v>
      </c>
      <c r="H24" s="24">
        <f>'2кв'!J24</f>
        <v>0</v>
      </c>
      <c r="I24" s="24">
        <f>'3кв'!J24</f>
        <v>0</v>
      </c>
      <c r="J24" s="24">
        <f t="shared" si="1"/>
        <v>0</v>
      </c>
      <c r="K24" s="25">
        <f t="shared" si="3"/>
        <v>1600</v>
      </c>
      <c r="M24" s="1"/>
      <c r="N24" s="1"/>
      <c r="O24" s="1"/>
      <c r="P24" s="1"/>
      <c r="Q24" s="1"/>
    </row>
    <row r="25" spans="1:17" ht="47.25" x14ac:dyDescent="0.25">
      <c r="A25" s="26">
        <v>4</v>
      </c>
      <c r="B25" s="2" t="s">
        <v>31</v>
      </c>
      <c r="C25" s="24">
        <f>'1кв'!F25</f>
        <v>100</v>
      </c>
      <c r="D25" s="24">
        <f>'2кв'!F25</f>
        <v>150</v>
      </c>
      <c r="E25" s="24">
        <f>'3кв'!F25</f>
        <v>150</v>
      </c>
      <c r="F25" s="24">
        <f t="shared" si="0"/>
        <v>400</v>
      </c>
      <c r="G25" s="24">
        <f>'1кв'!J25</f>
        <v>0</v>
      </c>
      <c r="H25" s="24">
        <f>'2кв'!J25</f>
        <v>0</v>
      </c>
      <c r="I25" s="24">
        <f>'3кв'!J25</f>
        <v>0</v>
      </c>
      <c r="J25" s="24">
        <f t="shared" si="1"/>
        <v>0</v>
      </c>
      <c r="K25" s="25">
        <f t="shared" si="3"/>
        <v>400</v>
      </c>
      <c r="M25" s="1"/>
      <c r="N25" s="1"/>
      <c r="O25" s="1"/>
      <c r="P25" s="1"/>
      <c r="Q25" s="1"/>
    </row>
    <row r="26" spans="1:17" ht="31.5" x14ac:dyDescent="0.25">
      <c r="A26" s="26">
        <v>5</v>
      </c>
      <c r="B26" s="2" t="s">
        <v>12</v>
      </c>
      <c r="C26" s="24">
        <f>'1кв'!F26</f>
        <v>1350</v>
      </c>
      <c r="D26" s="24">
        <f>'2кв'!F26</f>
        <v>900</v>
      </c>
      <c r="E26" s="24">
        <f>'3кв'!F26</f>
        <v>900</v>
      </c>
      <c r="F26" s="24">
        <f t="shared" si="0"/>
        <v>3150</v>
      </c>
      <c r="G26" s="24">
        <f>'1кв'!J26</f>
        <v>0</v>
      </c>
      <c r="H26" s="24">
        <f>'2кв'!J26</f>
        <v>0</v>
      </c>
      <c r="I26" s="24">
        <f>'3кв'!J26</f>
        <v>0</v>
      </c>
      <c r="J26" s="24">
        <f t="shared" si="1"/>
        <v>0</v>
      </c>
      <c r="K26" s="25">
        <f t="shared" si="3"/>
        <v>3150</v>
      </c>
      <c r="M26" s="1"/>
      <c r="N26" s="1"/>
      <c r="O26" s="1"/>
      <c r="P26" s="1"/>
      <c r="Q26" s="1"/>
    </row>
    <row r="27" spans="1:17" ht="31.5" x14ac:dyDescent="0.25">
      <c r="A27" s="26">
        <v>6</v>
      </c>
      <c r="B27" s="2" t="s">
        <v>32</v>
      </c>
      <c r="C27" s="24">
        <f>'1кв'!F27</f>
        <v>400</v>
      </c>
      <c r="D27" s="24">
        <f>'2кв'!F27</f>
        <v>600</v>
      </c>
      <c r="E27" s="24">
        <f>'3кв'!F27</f>
        <v>600</v>
      </c>
      <c r="F27" s="24">
        <f t="shared" si="0"/>
        <v>1600</v>
      </c>
      <c r="G27" s="24">
        <f>'1кв'!J27</f>
        <v>1350</v>
      </c>
      <c r="H27" s="24">
        <f>'2кв'!J27</f>
        <v>0</v>
      </c>
      <c r="I27" s="24">
        <f>'3кв'!J27</f>
        <v>0</v>
      </c>
      <c r="J27" s="24">
        <f t="shared" si="1"/>
        <v>1350</v>
      </c>
      <c r="K27" s="25">
        <f t="shared" si="3"/>
        <v>250</v>
      </c>
      <c r="M27" s="1"/>
      <c r="N27" s="1"/>
      <c r="O27" s="1"/>
      <c r="P27" s="1"/>
      <c r="Q27" s="1"/>
    </row>
    <row r="28" spans="1:17" x14ac:dyDescent="0.25">
      <c r="A28" s="26">
        <v>7</v>
      </c>
      <c r="B28" s="2" t="s">
        <v>13</v>
      </c>
      <c r="C28" s="24">
        <f>'1кв'!F28</f>
        <v>9615</v>
      </c>
      <c r="D28" s="24">
        <f>'2кв'!F28</f>
        <v>7500</v>
      </c>
      <c r="E28" s="24">
        <f>'3кв'!F28</f>
        <v>7500</v>
      </c>
      <c r="F28" s="24">
        <f t="shared" si="0"/>
        <v>24615</v>
      </c>
      <c r="G28" s="24">
        <f>'1кв'!J28</f>
        <v>2220</v>
      </c>
      <c r="H28" s="24">
        <f>'2кв'!J28</f>
        <v>2200</v>
      </c>
      <c r="I28" s="24">
        <f>'3кв'!J28</f>
        <v>0</v>
      </c>
      <c r="J28" s="24">
        <f t="shared" si="1"/>
        <v>4420</v>
      </c>
      <c r="K28" s="25">
        <f t="shared" si="3"/>
        <v>20195</v>
      </c>
      <c r="M28" s="1"/>
      <c r="N28" s="1"/>
      <c r="O28" s="1"/>
      <c r="P28" s="1"/>
      <c r="Q28" s="1"/>
    </row>
    <row r="29" spans="1:17" x14ac:dyDescent="0.25">
      <c r="A29" s="26">
        <v>8</v>
      </c>
      <c r="B29" s="2" t="s">
        <v>33</v>
      </c>
      <c r="C29" s="24">
        <f>'1кв'!F29</f>
        <v>21188</v>
      </c>
      <c r="D29" s="24">
        <f>'2кв'!F29</f>
        <v>30282</v>
      </c>
      <c r="E29" s="24">
        <f>'3кв'!F29</f>
        <v>30282</v>
      </c>
      <c r="F29" s="24">
        <f t="shared" si="0"/>
        <v>81752</v>
      </c>
      <c r="G29" s="24">
        <f>'1кв'!J29</f>
        <v>26879.200000000001</v>
      </c>
      <c r="H29" s="24">
        <f>'2кв'!J29</f>
        <v>20234</v>
      </c>
      <c r="I29" s="24">
        <f>'3кв'!J29</f>
        <v>18952.25</v>
      </c>
      <c r="J29" s="24">
        <f t="shared" si="1"/>
        <v>66065.45</v>
      </c>
      <c r="K29" s="25">
        <f t="shared" si="3"/>
        <v>15686.550000000003</v>
      </c>
      <c r="M29" s="1"/>
      <c r="N29" s="1"/>
      <c r="O29" s="1"/>
      <c r="P29" s="1"/>
      <c r="Q29" s="1"/>
    </row>
    <row r="30" spans="1:17" ht="21" customHeight="1" x14ac:dyDescent="0.25">
      <c r="A30" s="26">
        <v>9</v>
      </c>
      <c r="B30" s="2" t="s">
        <v>34</v>
      </c>
      <c r="C30" s="24">
        <f>'1кв'!F30</f>
        <v>25524</v>
      </c>
      <c r="D30" s="24">
        <f>'2кв'!F30</f>
        <v>36486</v>
      </c>
      <c r="E30" s="24">
        <f>'3кв'!F30</f>
        <v>36486</v>
      </c>
      <c r="F30" s="24">
        <f t="shared" si="0"/>
        <v>98496</v>
      </c>
      <c r="G30" s="24">
        <f>'1кв'!J30</f>
        <v>0</v>
      </c>
      <c r="H30" s="24">
        <f>'2кв'!J30</f>
        <v>6436</v>
      </c>
      <c r="I30" s="24">
        <f>'3кв'!J30</f>
        <v>103918</v>
      </c>
      <c r="J30" s="24">
        <f t="shared" si="1"/>
        <v>110354</v>
      </c>
      <c r="K30" s="25">
        <f t="shared" si="3"/>
        <v>-11858</v>
      </c>
      <c r="M30" s="1"/>
      <c r="N30" s="1"/>
      <c r="O30" s="1"/>
      <c r="P30" s="1"/>
      <c r="Q30" s="1"/>
    </row>
  </sheetData>
  <mergeCells count="7">
    <mergeCell ref="A5:B5"/>
    <mergeCell ref="A1:K1"/>
    <mergeCell ref="A3:A4"/>
    <mergeCell ref="B3:B4"/>
    <mergeCell ref="C3:F3"/>
    <mergeCell ref="G3:J3"/>
    <mergeCell ref="K3:K4"/>
  </mergeCells>
  <pageMargins left="0.31496062992125984" right="7.874015748031496E-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22" workbookViewId="0">
      <selection activeCell="I27" sqref="I27"/>
    </sheetView>
  </sheetViews>
  <sheetFormatPr defaultRowHeight="15.75" x14ac:dyDescent="0.25"/>
  <cols>
    <col min="1" max="1" width="5.7109375" style="1" customWidth="1"/>
    <col min="2" max="2" width="35.7109375" style="1" customWidth="1"/>
    <col min="3" max="3" width="10.7109375" style="6" bestFit="1" customWidth="1"/>
    <col min="4" max="5" width="10.7109375" style="6" customWidth="1"/>
    <col min="6" max="6" width="11.140625" style="6" customWidth="1"/>
    <col min="7" max="8" width="10.7109375" style="6" bestFit="1" customWidth="1"/>
    <col min="9" max="10" width="10.85546875" style="6" customWidth="1"/>
    <col min="11" max="11" width="11" style="6" customWidth="1"/>
    <col min="12" max="17" width="9.140625" style="6"/>
    <col min="18" max="16384" width="9.140625" style="1"/>
  </cols>
  <sheetData>
    <row r="1" spans="1:17" ht="23.25" customHeight="1" x14ac:dyDescent="0.2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</row>
    <row r="3" spans="1:17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1"/>
      <c r="G3" s="53" t="s">
        <v>16</v>
      </c>
      <c r="H3" s="53"/>
      <c r="I3" s="53"/>
      <c r="J3" s="53" t="s">
        <v>64</v>
      </c>
      <c r="K3" s="54" t="s">
        <v>65</v>
      </c>
      <c r="L3" s="1"/>
      <c r="M3" s="1"/>
      <c r="N3" s="1"/>
      <c r="O3" s="1"/>
      <c r="P3" s="1"/>
      <c r="Q3" s="1"/>
    </row>
    <row r="4" spans="1:17" ht="54.75" customHeight="1" x14ac:dyDescent="0.25">
      <c r="A4" s="55"/>
      <c r="B4" s="55"/>
      <c r="C4" s="20" t="s">
        <v>60</v>
      </c>
      <c r="D4" s="20" t="s">
        <v>61</v>
      </c>
      <c r="E4" s="20" t="s">
        <v>62</v>
      </c>
      <c r="F4" s="9" t="s">
        <v>66</v>
      </c>
      <c r="G4" s="20" t="s">
        <v>60</v>
      </c>
      <c r="H4" s="20" t="s">
        <v>61</v>
      </c>
      <c r="I4" s="20" t="s">
        <v>62</v>
      </c>
      <c r="J4" s="53"/>
      <c r="K4" s="54"/>
      <c r="L4" s="1"/>
      <c r="M4" s="1"/>
      <c r="N4" s="1"/>
      <c r="O4" s="1"/>
      <c r="P4" s="1"/>
      <c r="Q4" s="1"/>
    </row>
    <row r="5" spans="1:17" ht="36" customHeight="1" x14ac:dyDescent="0.25">
      <c r="A5" s="52" t="s">
        <v>15</v>
      </c>
      <c r="B5" s="52"/>
      <c r="C5" s="29">
        <f>SUM(C6:C30)</f>
        <v>204308.82</v>
      </c>
      <c r="D5" s="29">
        <f>SUM(D6:D30)</f>
        <v>204308.82</v>
      </c>
      <c r="E5" s="29">
        <f>SUM(E6:E30)</f>
        <v>204308.82</v>
      </c>
      <c r="F5" s="29">
        <f>C5+D5+E5</f>
        <v>612926.46</v>
      </c>
      <c r="G5" s="29">
        <f>SUM(G7:G30)</f>
        <v>209442.64000000004</v>
      </c>
      <c r="H5" s="29">
        <f>SUM(H7:H30)</f>
        <v>167564.57</v>
      </c>
      <c r="I5" s="29">
        <f>SUM(I7:I30)</f>
        <v>289825.81</v>
      </c>
      <c r="J5" s="29">
        <f>G5+H5+I5</f>
        <v>666833.02</v>
      </c>
      <c r="K5" s="30">
        <f>F5-J5</f>
        <v>-53906.560000000056</v>
      </c>
      <c r="L5" s="1"/>
      <c r="M5" s="1"/>
      <c r="N5" s="1"/>
      <c r="O5" s="1"/>
      <c r="P5" s="1"/>
      <c r="Q5" s="1"/>
    </row>
    <row r="6" spans="1:17" ht="33" customHeight="1" x14ac:dyDescent="0.25">
      <c r="A6" s="31"/>
      <c r="B6" s="4" t="s">
        <v>1</v>
      </c>
      <c r="C6" s="29"/>
      <c r="D6" s="29"/>
      <c r="E6" s="29"/>
      <c r="F6" s="29"/>
      <c r="G6" s="29"/>
      <c r="H6" s="29"/>
      <c r="I6" s="29"/>
      <c r="J6" s="29"/>
      <c r="K6" s="30"/>
      <c r="L6" s="1"/>
      <c r="M6" s="1"/>
      <c r="N6" s="1"/>
      <c r="O6" s="1"/>
      <c r="P6" s="1"/>
      <c r="Q6" s="1"/>
    </row>
    <row r="7" spans="1:17" ht="47.25" customHeight="1" x14ac:dyDescent="0.25">
      <c r="A7" s="31">
        <v>1</v>
      </c>
      <c r="B7" s="2" t="s">
        <v>2</v>
      </c>
      <c r="C7" s="29">
        <f>D7</f>
        <v>131722.82</v>
      </c>
      <c r="D7" s="29">
        <v>131722.82</v>
      </c>
      <c r="E7" s="29">
        <f>D7</f>
        <v>131722.82</v>
      </c>
      <c r="F7" s="29">
        <f t="shared" ref="F7:F30" si="0">C7+D7+E7</f>
        <v>395168.46</v>
      </c>
      <c r="G7" s="29">
        <v>154669</v>
      </c>
      <c r="H7" s="29">
        <v>120186</v>
      </c>
      <c r="I7" s="29">
        <v>224702</v>
      </c>
      <c r="J7" s="29">
        <f t="shared" ref="J7:J30" si="1">G7+H7+I7</f>
        <v>499557</v>
      </c>
      <c r="K7" s="35">
        <f t="shared" ref="K7:K30" si="2">F7-J7</f>
        <v>-104388.53999999998</v>
      </c>
      <c r="L7" s="1"/>
      <c r="M7" s="1"/>
      <c r="N7" s="1"/>
      <c r="O7" s="1"/>
      <c r="P7" s="1"/>
      <c r="Q7" s="1"/>
    </row>
    <row r="8" spans="1:17" ht="23.25" customHeight="1" x14ac:dyDescent="0.25">
      <c r="A8" s="31">
        <v>2</v>
      </c>
      <c r="B8" s="2" t="s">
        <v>3</v>
      </c>
      <c r="C8" s="29">
        <f>D8</f>
        <v>26608</v>
      </c>
      <c r="D8" s="29">
        <v>26608</v>
      </c>
      <c r="E8" s="29">
        <f t="shared" ref="E8:E30" si="3">D8</f>
        <v>26608</v>
      </c>
      <c r="F8" s="29">
        <f t="shared" si="0"/>
        <v>79824</v>
      </c>
      <c r="G8" s="29">
        <v>31243.14</v>
      </c>
      <c r="H8" s="29">
        <v>24277.57</v>
      </c>
      <c r="I8" s="29">
        <v>45389.81</v>
      </c>
      <c r="J8" s="29">
        <f t="shared" si="1"/>
        <v>100910.51999999999</v>
      </c>
      <c r="K8" s="30">
        <f t="shared" si="2"/>
        <v>-21086.51999999999</v>
      </c>
      <c r="L8" s="1"/>
      <c r="M8" s="1"/>
      <c r="N8" s="1"/>
      <c r="O8" s="1"/>
      <c r="P8" s="1"/>
      <c r="Q8" s="1"/>
    </row>
    <row r="9" spans="1:17" ht="18.75" customHeight="1" x14ac:dyDescent="0.25">
      <c r="A9" s="31">
        <v>3</v>
      </c>
      <c r="B9" s="2" t="s">
        <v>23</v>
      </c>
      <c r="C9" s="29">
        <f t="shared" ref="C9:C20" si="4">D9</f>
        <v>6900</v>
      </c>
      <c r="D9" s="29">
        <v>6900</v>
      </c>
      <c r="E9" s="29">
        <f t="shared" si="3"/>
        <v>6900</v>
      </c>
      <c r="F9" s="29">
        <f t="shared" si="0"/>
        <v>20700</v>
      </c>
      <c r="G9" s="29"/>
      <c r="H9" s="29"/>
      <c r="I9" s="29"/>
      <c r="J9" s="29">
        <f t="shared" si="1"/>
        <v>0</v>
      </c>
      <c r="K9" s="30">
        <f t="shared" si="2"/>
        <v>20700</v>
      </c>
      <c r="L9" s="1"/>
      <c r="M9" s="1"/>
      <c r="N9" s="1"/>
      <c r="O9" s="1"/>
      <c r="P9" s="1"/>
      <c r="Q9" s="1"/>
    </row>
    <row r="10" spans="1:17" x14ac:dyDescent="0.25">
      <c r="A10" s="31">
        <v>4</v>
      </c>
      <c r="B10" s="2" t="s">
        <v>4</v>
      </c>
      <c r="C10" s="29">
        <f t="shared" si="4"/>
        <v>700</v>
      </c>
      <c r="D10" s="29">
        <v>700</v>
      </c>
      <c r="E10" s="29">
        <f t="shared" si="3"/>
        <v>700</v>
      </c>
      <c r="F10" s="29">
        <f t="shared" si="0"/>
        <v>2100</v>
      </c>
      <c r="G10" s="29"/>
      <c r="H10" s="29"/>
      <c r="I10" s="29"/>
      <c r="J10" s="29">
        <f t="shared" si="1"/>
        <v>0</v>
      </c>
      <c r="K10" s="30">
        <f t="shared" si="2"/>
        <v>2100</v>
      </c>
      <c r="L10" s="1"/>
      <c r="M10" s="1"/>
      <c r="N10" s="1"/>
      <c r="O10" s="1"/>
      <c r="P10" s="1"/>
      <c r="Q10" s="1"/>
    </row>
    <row r="11" spans="1:17" x14ac:dyDescent="0.25">
      <c r="A11" s="31">
        <v>5</v>
      </c>
      <c r="B11" s="2" t="s">
        <v>24</v>
      </c>
      <c r="C11" s="29">
        <f t="shared" si="4"/>
        <v>1250</v>
      </c>
      <c r="D11" s="29">
        <v>1250</v>
      </c>
      <c r="E11" s="29">
        <f t="shared" si="3"/>
        <v>1250</v>
      </c>
      <c r="F11" s="29">
        <f t="shared" si="0"/>
        <v>3750</v>
      </c>
      <c r="G11" s="29">
        <v>1300</v>
      </c>
      <c r="H11" s="29">
        <v>1300</v>
      </c>
      <c r="I11" s="29">
        <v>1000</v>
      </c>
      <c r="J11" s="29">
        <f t="shared" si="1"/>
        <v>3600</v>
      </c>
      <c r="K11" s="30">
        <f t="shared" si="2"/>
        <v>150</v>
      </c>
      <c r="L11" s="1"/>
      <c r="M11" s="1"/>
      <c r="N11" s="1"/>
      <c r="O11" s="1"/>
      <c r="P11" s="1"/>
      <c r="Q11" s="1"/>
    </row>
    <row r="12" spans="1:17" ht="22.5" customHeight="1" x14ac:dyDescent="0.25">
      <c r="A12" s="31">
        <v>6</v>
      </c>
      <c r="B12" s="2" t="s">
        <v>5</v>
      </c>
      <c r="C12" s="29">
        <f t="shared" si="4"/>
        <v>1500</v>
      </c>
      <c r="D12" s="29">
        <v>1500</v>
      </c>
      <c r="E12" s="29">
        <f t="shared" si="3"/>
        <v>1500</v>
      </c>
      <c r="F12" s="29">
        <f t="shared" si="0"/>
        <v>4500</v>
      </c>
      <c r="G12" s="29"/>
      <c r="H12" s="29"/>
      <c r="I12" s="29">
        <v>1270</v>
      </c>
      <c r="J12" s="29">
        <f t="shared" si="1"/>
        <v>1270</v>
      </c>
      <c r="K12" s="30">
        <f t="shared" si="2"/>
        <v>3230</v>
      </c>
      <c r="L12" s="1"/>
      <c r="M12" s="1"/>
      <c r="N12" s="1"/>
      <c r="O12" s="1"/>
      <c r="P12" s="1"/>
      <c r="Q12" s="1"/>
    </row>
    <row r="13" spans="1:17" x14ac:dyDescent="0.25">
      <c r="A13" s="31">
        <v>7</v>
      </c>
      <c r="B13" s="2" t="s">
        <v>25</v>
      </c>
      <c r="C13" s="29">
        <f t="shared" si="4"/>
        <v>1000</v>
      </c>
      <c r="D13" s="29">
        <v>1000</v>
      </c>
      <c r="E13" s="29">
        <f t="shared" si="3"/>
        <v>1000</v>
      </c>
      <c r="F13" s="29">
        <f t="shared" si="0"/>
        <v>3000</v>
      </c>
      <c r="G13" s="29">
        <v>500</v>
      </c>
      <c r="H13" s="29">
        <v>500</v>
      </c>
      <c r="I13" s="29">
        <v>1000</v>
      </c>
      <c r="J13" s="29">
        <f t="shared" si="1"/>
        <v>2000</v>
      </c>
      <c r="K13" s="30">
        <f t="shared" si="2"/>
        <v>1000</v>
      </c>
      <c r="L13" s="1"/>
      <c r="M13" s="1"/>
      <c r="N13" s="1"/>
      <c r="O13" s="1"/>
      <c r="P13" s="1"/>
      <c r="Q13" s="1"/>
    </row>
    <row r="14" spans="1:17" ht="20.25" customHeight="1" x14ac:dyDescent="0.25">
      <c r="A14" s="31">
        <v>8</v>
      </c>
      <c r="B14" s="2" t="s">
        <v>26</v>
      </c>
      <c r="C14" s="29">
        <f t="shared" si="4"/>
        <v>700</v>
      </c>
      <c r="D14" s="29">
        <v>700</v>
      </c>
      <c r="E14" s="29">
        <f t="shared" si="3"/>
        <v>700</v>
      </c>
      <c r="F14" s="29">
        <f t="shared" si="0"/>
        <v>2100</v>
      </c>
      <c r="G14" s="29"/>
      <c r="H14" s="29"/>
      <c r="I14" s="29"/>
      <c r="J14" s="29">
        <f t="shared" si="1"/>
        <v>0</v>
      </c>
      <c r="K14" s="30">
        <f t="shared" si="2"/>
        <v>2100</v>
      </c>
      <c r="L14" s="1"/>
      <c r="M14" s="1"/>
      <c r="N14" s="1"/>
      <c r="O14" s="1"/>
      <c r="P14" s="1"/>
      <c r="Q14" s="1"/>
    </row>
    <row r="15" spans="1:17" ht="20.25" customHeight="1" x14ac:dyDescent="0.25">
      <c r="A15" s="31">
        <v>9</v>
      </c>
      <c r="B15" s="2" t="s">
        <v>6</v>
      </c>
      <c r="C15" s="29">
        <f t="shared" si="4"/>
        <v>0</v>
      </c>
      <c r="D15" s="29"/>
      <c r="E15" s="29">
        <f t="shared" si="3"/>
        <v>0</v>
      </c>
      <c r="F15" s="29">
        <f t="shared" si="0"/>
        <v>0</v>
      </c>
      <c r="G15" s="29"/>
      <c r="H15" s="29"/>
      <c r="I15" s="29"/>
      <c r="J15" s="29"/>
      <c r="K15" s="30"/>
      <c r="L15" s="1"/>
      <c r="M15" s="1"/>
      <c r="N15" s="1"/>
      <c r="O15" s="1"/>
      <c r="P15" s="1"/>
      <c r="Q15" s="1"/>
    </row>
    <row r="16" spans="1:17" x14ac:dyDescent="0.25">
      <c r="A16" s="31">
        <v>10</v>
      </c>
      <c r="B16" s="2" t="s">
        <v>7</v>
      </c>
      <c r="C16" s="29">
        <f t="shared" si="4"/>
        <v>2122</v>
      </c>
      <c r="D16" s="29">
        <v>2122</v>
      </c>
      <c r="E16" s="29">
        <f t="shared" si="3"/>
        <v>2122</v>
      </c>
      <c r="F16" s="29">
        <f t="shared" si="0"/>
        <v>6366</v>
      </c>
      <c r="G16" s="29">
        <v>1816</v>
      </c>
      <c r="H16" s="29">
        <v>1860</v>
      </c>
      <c r="I16" s="29"/>
      <c r="J16" s="29">
        <f t="shared" si="1"/>
        <v>3676</v>
      </c>
      <c r="K16" s="30">
        <f t="shared" si="2"/>
        <v>2690</v>
      </c>
      <c r="L16" s="1"/>
      <c r="M16" s="1"/>
      <c r="N16" s="1"/>
      <c r="O16" s="1"/>
      <c r="P16" s="1"/>
      <c r="Q16" s="1"/>
    </row>
    <row r="17" spans="1:17" x14ac:dyDescent="0.25">
      <c r="A17" s="31">
        <v>11</v>
      </c>
      <c r="B17" s="2" t="s">
        <v>63</v>
      </c>
      <c r="C17" s="29">
        <f t="shared" si="4"/>
        <v>800</v>
      </c>
      <c r="D17" s="29">
        <v>800</v>
      </c>
      <c r="E17" s="29">
        <f t="shared" si="3"/>
        <v>800</v>
      </c>
      <c r="F17" s="29">
        <f t="shared" si="0"/>
        <v>2400</v>
      </c>
      <c r="G17" s="29">
        <v>2636.95</v>
      </c>
      <c r="H17" s="29">
        <v>400</v>
      </c>
      <c r="I17" s="29"/>
      <c r="J17" s="29">
        <f t="shared" si="1"/>
        <v>3036.95</v>
      </c>
      <c r="K17" s="30">
        <f t="shared" si="2"/>
        <v>-636.94999999999982</v>
      </c>
      <c r="L17" s="1"/>
      <c r="M17" s="1"/>
      <c r="N17" s="1"/>
      <c r="O17" s="1"/>
      <c r="P17" s="1"/>
      <c r="Q17" s="1"/>
    </row>
    <row r="18" spans="1:17" x14ac:dyDescent="0.25">
      <c r="A18" s="31">
        <v>12</v>
      </c>
      <c r="B18" s="2" t="s">
        <v>8</v>
      </c>
      <c r="C18" s="29">
        <f t="shared" si="4"/>
        <v>500</v>
      </c>
      <c r="D18" s="29">
        <v>500</v>
      </c>
      <c r="E18" s="29">
        <f t="shared" si="3"/>
        <v>500</v>
      </c>
      <c r="F18" s="29">
        <f t="shared" si="0"/>
        <v>1500</v>
      </c>
      <c r="G18" s="29"/>
      <c r="H18" s="29">
        <v>680</v>
      </c>
      <c r="I18" s="29"/>
      <c r="J18" s="29">
        <f t="shared" si="1"/>
        <v>680</v>
      </c>
      <c r="K18" s="30">
        <f t="shared" si="2"/>
        <v>820</v>
      </c>
      <c r="L18" s="1"/>
      <c r="M18" s="1"/>
      <c r="N18" s="1"/>
      <c r="O18" s="1"/>
      <c r="P18" s="1"/>
      <c r="Q18" s="1"/>
    </row>
    <row r="19" spans="1:17" x14ac:dyDescent="0.25">
      <c r="A19" s="31">
        <v>13</v>
      </c>
      <c r="B19" s="2" t="s">
        <v>28</v>
      </c>
      <c r="C19" s="29">
        <f t="shared" si="4"/>
        <v>1500</v>
      </c>
      <c r="D19" s="29">
        <v>1500</v>
      </c>
      <c r="E19" s="29">
        <f t="shared" si="3"/>
        <v>1500</v>
      </c>
      <c r="F19" s="29">
        <f t="shared" si="0"/>
        <v>4500</v>
      </c>
      <c r="G19" s="29">
        <v>2636.95</v>
      </c>
      <c r="H19" s="29">
        <v>400</v>
      </c>
      <c r="I19" s="29"/>
      <c r="J19" s="29">
        <f t="shared" si="1"/>
        <v>3036.95</v>
      </c>
      <c r="K19" s="30">
        <f t="shared" si="2"/>
        <v>1463.0500000000002</v>
      </c>
      <c r="L19" s="1"/>
      <c r="M19" s="1"/>
      <c r="N19" s="1"/>
      <c r="O19" s="1"/>
      <c r="P19" s="1"/>
      <c r="Q19" s="1"/>
    </row>
    <row r="20" spans="1:17" ht="20.25" customHeight="1" x14ac:dyDescent="0.25">
      <c r="A20" s="31">
        <v>14</v>
      </c>
      <c r="B20" s="2" t="s">
        <v>9</v>
      </c>
      <c r="C20" s="29">
        <f t="shared" si="4"/>
        <v>800</v>
      </c>
      <c r="D20" s="29">
        <v>800</v>
      </c>
      <c r="E20" s="29">
        <f t="shared" si="3"/>
        <v>800</v>
      </c>
      <c r="F20" s="29">
        <f t="shared" si="0"/>
        <v>2400</v>
      </c>
      <c r="G20" s="29"/>
      <c r="H20" s="29"/>
      <c r="I20" s="29"/>
      <c r="J20" s="29">
        <f t="shared" si="1"/>
        <v>0</v>
      </c>
      <c r="K20" s="30">
        <f t="shared" si="2"/>
        <v>2400</v>
      </c>
      <c r="L20" s="1"/>
      <c r="M20" s="1"/>
      <c r="N20" s="1"/>
      <c r="O20" s="1"/>
      <c r="P20" s="1"/>
      <c r="Q20" s="1"/>
    </row>
    <row r="21" spans="1:17" ht="47.25" x14ac:dyDescent="0.25">
      <c r="A21" s="31"/>
      <c r="B21" s="4" t="s">
        <v>29</v>
      </c>
      <c r="C21" s="29"/>
      <c r="D21" s="29"/>
      <c r="E21" s="29"/>
      <c r="F21" s="29"/>
      <c r="G21" s="29"/>
      <c r="H21" s="29"/>
      <c r="I21" s="29"/>
      <c r="J21" s="29">
        <f t="shared" si="1"/>
        <v>0</v>
      </c>
      <c r="K21" s="30"/>
      <c r="M21" s="1"/>
      <c r="N21" s="1"/>
      <c r="O21" s="1"/>
      <c r="P21" s="1"/>
      <c r="Q21" s="1"/>
    </row>
    <row r="22" spans="1:17" ht="31.5" x14ac:dyDescent="0.25">
      <c r="A22" s="31">
        <v>1</v>
      </c>
      <c r="B22" s="2" t="s">
        <v>10</v>
      </c>
      <c r="C22" s="29">
        <f t="shared" ref="C22:C23" si="5">D22</f>
        <v>2700</v>
      </c>
      <c r="D22" s="29">
        <v>2700</v>
      </c>
      <c r="E22" s="29">
        <f t="shared" si="3"/>
        <v>2700</v>
      </c>
      <c r="F22" s="29">
        <f t="shared" si="0"/>
        <v>8100</v>
      </c>
      <c r="G22" s="29">
        <v>750</v>
      </c>
      <c r="H22" s="29">
        <v>15311</v>
      </c>
      <c r="I22" s="29">
        <v>1499</v>
      </c>
      <c r="J22" s="29">
        <f t="shared" si="1"/>
        <v>17560</v>
      </c>
      <c r="K22" s="30">
        <f t="shared" si="2"/>
        <v>-9460</v>
      </c>
      <c r="M22" s="1"/>
      <c r="N22" s="1"/>
      <c r="O22" s="1"/>
      <c r="P22" s="1"/>
      <c r="Q22" s="1"/>
    </row>
    <row r="23" spans="1:17" ht="47.25" x14ac:dyDescent="0.25">
      <c r="A23" s="31">
        <v>2</v>
      </c>
      <c r="B23" s="2" t="s">
        <v>11</v>
      </c>
      <c r="C23" s="29">
        <f t="shared" si="5"/>
        <v>0</v>
      </c>
      <c r="D23" s="29">
        <v>0</v>
      </c>
      <c r="E23" s="29">
        <f t="shared" si="3"/>
        <v>0</v>
      </c>
      <c r="F23" s="29">
        <f t="shared" si="0"/>
        <v>0</v>
      </c>
      <c r="G23" s="29"/>
      <c r="H23" s="29"/>
      <c r="I23" s="29"/>
      <c r="J23" s="29">
        <f t="shared" si="1"/>
        <v>0</v>
      </c>
      <c r="K23" s="30">
        <f t="shared" si="2"/>
        <v>0</v>
      </c>
      <c r="M23" s="1"/>
      <c r="N23" s="1"/>
      <c r="O23" s="1"/>
      <c r="P23" s="1"/>
      <c r="Q23" s="1"/>
    </row>
    <row r="24" spans="1:17" ht="31.5" x14ac:dyDescent="0.25">
      <c r="A24" s="31">
        <v>3</v>
      </c>
      <c r="B24" s="2" t="s">
        <v>30</v>
      </c>
      <c r="C24" s="29">
        <f>D24</f>
        <v>200</v>
      </c>
      <c r="D24" s="29">
        <v>200</v>
      </c>
      <c r="E24" s="29">
        <f t="shared" si="3"/>
        <v>200</v>
      </c>
      <c r="F24" s="29">
        <f t="shared" si="0"/>
        <v>600</v>
      </c>
      <c r="G24" s="29"/>
      <c r="H24" s="29"/>
      <c r="I24" s="29"/>
      <c r="J24" s="29">
        <f t="shared" si="1"/>
        <v>0</v>
      </c>
      <c r="K24" s="30">
        <f t="shared" si="2"/>
        <v>600</v>
      </c>
      <c r="M24" s="1"/>
      <c r="N24" s="1"/>
      <c r="O24" s="1"/>
      <c r="P24" s="1"/>
      <c r="Q24" s="1"/>
    </row>
    <row r="25" spans="1:17" ht="47.25" x14ac:dyDescent="0.25">
      <c r="A25" s="31">
        <v>4</v>
      </c>
      <c r="B25" s="2" t="s">
        <v>31</v>
      </c>
      <c r="C25" s="29">
        <f t="shared" ref="C25:C30" si="6">D25</f>
        <v>50</v>
      </c>
      <c r="D25" s="29">
        <v>50</v>
      </c>
      <c r="E25" s="29">
        <f t="shared" si="3"/>
        <v>50</v>
      </c>
      <c r="F25" s="29">
        <f t="shared" si="0"/>
        <v>150</v>
      </c>
      <c r="G25" s="29"/>
      <c r="H25" s="29"/>
      <c r="I25" s="29"/>
      <c r="J25" s="29">
        <f t="shared" si="1"/>
        <v>0</v>
      </c>
      <c r="K25" s="30">
        <f t="shared" si="2"/>
        <v>150</v>
      </c>
      <c r="M25" s="1"/>
      <c r="N25" s="1"/>
      <c r="O25" s="1"/>
      <c r="P25" s="1"/>
      <c r="Q25" s="1"/>
    </row>
    <row r="26" spans="1:17" ht="31.5" x14ac:dyDescent="0.25">
      <c r="A26" s="31">
        <v>5</v>
      </c>
      <c r="B26" s="2" t="s">
        <v>12</v>
      </c>
      <c r="C26" s="29">
        <f t="shared" si="6"/>
        <v>300</v>
      </c>
      <c r="D26" s="29">
        <v>300</v>
      </c>
      <c r="E26" s="29">
        <f t="shared" si="3"/>
        <v>300</v>
      </c>
      <c r="F26" s="29">
        <f t="shared" si="0"/>
        <v>900</v>
      </c>
      <c r="G26" s="29"/>
      <c r="H26" s="29"/>
      <c r="I26" s="29">
        <v>1425</v>
      </c>
      <c r="J26" s="29">
        <f t="shared" si="1"/>
        <v>1425</v>
      </c>
      <c r="K26" s="30">
        <f t="shared" si="2"/>
        <v>-525</v>
      </c>
      <c r="M26" s="1"/>
      <c r="N26" s="1"/>
      <c r="O26" s="1"/>
      <c r="P26" s="1"/>
      <c r="Q26" s="1"/>
    </row>
    <row r="27" spans="1:17" ht="31.5" x14ac:dyDescent="0.25">
      <c r="A27" s="31">
        <v>6</v>
      </c>
      <c r="B27" s="2" t="s">
        <v>32</v>
      </c>
      <c r="C27" s="29">
        <f t="shared" si="6"/>
        <v>200</v>
      </c>
      <c r="D27" s="29">
        <v>200</v>
      </c>
      <c r="E27" s="29">
        <f t="shared" si="3"/>
        <v>200</v>
      </c>
      <c r="F27" s="29">
        <f t="shared" si="0"/>
        <v>600</v>
      </c>
      <c r="G27" s="29"/>
      <c r="H27" s="29"/>
      <c r="I27" s="29"/>
      <c r="J27" s="29">
        <f t="shared" si="1"/>
        <v>0</v>
      </c>
      <c r="K27" s="30">
        <f t="shared" si="2"/>
        <v>600</v>
      </c>
      <c r="M27" s="1"/>
      <c r="N27" s="1"/>
      <c r="O27" s="1"/>
      <c r="P27" s="1"/>
      <c r="Q27" s="1"/>
    </row>
    <row r="28" spans="1:17" x14ac:dyDescent="0.25">
      <c r="A28" s="31">
        <v>7</v>
      </c>
      <c r="B28" s="2" t="s">
        <v>13</v>
      </c>
      <c r="C28" s="29">
        <f t="shared" si="6"/>
        <v>2500</v>
      </c>
      <c r="D28" s="29">
        <v>2500</v>
      </c>
      <c r="E28" s="29">
        <f t="shared" si="3"/>
        <v>2500</v>
      </c>
      <c r="F28" s="29">
        <f t="shared" si="0"/>
        <v>7500</v>
      </c>
      <c r="G28" s="29">
        <v>13890.6</v>
      </c>
      <c r="H28" s="29"/>
      <c r="I28" s="29"/>
      <c r="J28" s="29">
        <f t="shared" si="1"/>
        <v>13890.6</v>
      </c>
      <c r="K28" s="30">
        <f t="shared" si="2"/>
        <v>-6390.6</v>
      </c>
      <c r="M28" s="1"/>
      <c r="N28" s="1"/>
      <c r="O28" s="1"/>
      <c r="P28" s="1"/>
      <c r="Q28" s="1"/>
    </row>
    <row r="29" spans="1:17" x14ac:dyDescent="0.25">
      <c r="A29" s="31">
        <v>8</v>
      </c>
      <c r="B29" s="2" t="s">
        <v>33</v>
      </c>
      <c r="C29" s="29">
        <f t="shared" si="6"/>
        <v>10094</v>
      </c>
      <c r="D29" s="29">
        <v>10094</v>
      </c>
      <c r="E29" s="29">
        <f t="shared" si="3"/>
        <v>10094</v>
      </c>
      <c r="F29" s="29">
        <f t="shared" si="0"/>
        <v>30282</v>
      </c>
      <c r="G29" s="29"/>
      <c r="H29" s="29">
        <v>2650</v>
      </c>
      <c r="I29" s="29">
        <v>13540</v>
      </c>
      <c r="J29" s="29">
        <f t="shared" si="1"/>
        <v>16190</v>
      </c>
      <c r="K29" s="30">
        <f t="shared" si="2"/>
        <v>14092</v>
      </c>
      <c r="M29" s="1"/>
      <c r="N29" s="1"/>
      <c r="O29" s="1"/>
      <c r="P29" s="1"/>
      <c r="Q29" s="1"/>
    </row>
    <row r="30" spans="1:17" ht="21" customHeight="1" x14ac:dyDescent="0.25">
      <c r="A30" s="31">
        <v>9</v>
      </c>
      <c r="B30" s="2" t="s">
        <v>34</v>
      </c>
      <c r="C30" s="29">
        <f t="shared" si="6"/>
        <v>12162</v>
      </c>
      <c r="D30" s="29">
        <v>12162</v>
      </c>
      <c r="E30" s="29">
        <f t="shared" si="3"/>
        <v>12162</v>
      </c>
      <c r="F30" s="29">
        <f t="shared" si="0"/>
        <v>36486</v>
      </c>
      <c r="G30" s="29"/>
      <c r="H30" s="29"/>
      <c r="I30" s="29"/>
      <c r="J30" s="29">
        <f t="shared" si="1"/>
        <v>0</v>
      </c>
      <c r="K30" s="30">
        <f t="shared" si="2"/>
        <v>36486</v>
      </c>
      <c r="M30" s="1"/>
      <c r="N30" s="1"/>
      <c r="O30" s="1"/>
      <c r="P30" s="1"/>
      <c r="Q30" s="1"/>
    </row>
    <row r="33" spans="8:9" s="1" customFormat="1" x14ac:dyDescent="0.25">
      <c r="H33" s="6"/>
      <c r="I33" s="6"/>
    </row>
    <row r="34" spans="8:9" s="1" customFormat="1" x14ac:dyDescent="0.25">
      <c r="H34" s="6"/>
      <c r="I34" s="6"/>
    </row>
  </sheetData>
  <mergeCells count="8">
    <mergeCell ref="A5:B5"/>
    <mergeCell ref="A1:K1"/>
    <mergeCell ref="A3:A4"/>
    <mergeCell ref="B3:B4"/>
    <mergeCell ref="C3:F3"/>
    <mergeCell ref="G3:I3"/>
    <mergeCell ref="J3:J4"/>
    <mergeCell ref="K3:K4"/>
  </mergeCells>
  <pageMargins left="7.874015748031496E-2" right="7.874015748031496E-2" top="0.74803149606299213" bottom="7.874015748031496E-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E42" sqref="E42"/>
    </sheetView>
  </sheetViews>
  <sheetFormatPr defaultRowHeight="15.75" x14ac:dyDescent="0.25"/>
  <cols>
    <col min="1" max="1" width="5.7109375" style="1" customWidth="1"/>
    <col min="2" max="2" width="29" style="1" customWidth="1"/>
    <col min="3" max="3" width="10.140625" style="6" customWidth="1"/>
    <col min="4" max="4" width="9.42578125" style="6" customWidth="1"/>
    <col min="5" max="5" width="9.7109375" style="6" customWidth="1"/>
    <col min="6" max="6" width="9.5703125" style="6" customWidth="1"/>
    <col min="7" max="7" width="9.85546875" style="6" customWidth="1"/>
    <col min="8" max="8" width="9.42578125" style="6" customWidth="1"/>
    <col min="9" max="9" width="9.7109375" style="6" customWidth="1"/>
    <col min="10" max="10" width="10.28515625" style="6" customWidth="1"/>
    <col min="11" max="11" width="9.7109375" style="6" customWidth="1"/>
    <col min="12" max="12" width="9.5703125" style="6" customWidth="1"/>
    <col min="13" max="13" width="9.7109375" style="6" customWidth="1"/>
    <col min="14" max="19" width="9.140625" style="6"/>
    <col min="20" max="16384" width="9.140625" style="1"/>
  </cols>
  <sheetData>
    <row r="1" spans="1:19" ht="23.25" customHeight="1" x14ac:dyDescent="0.25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  <c r="O1" s="1"/>
      <c r="P1" s="1"/>
      <c r="Q1" s="1"/>
      <c r="R1" s="1"/>
      <c r="S1" s="1"/>
    </row>
    <row r="3" spans="1:19" ht="15.75" customHeight="1" x14ac:dyDescent="0.25">
      <c r="A3" s="55" t="s">
        <v>14</v>
      </c>
      <c r="B3" s="55" t="s">
        <v>0</v>
      </c>
      <c r="C3" s="49" t="s">
        <v>18</v>
      </c>
      <c r="D3" s="50"/>
      <c r="E3" s="50"/>
      <c r="F3" s="50"/>
      <c r="G3" s="51"/>
      <c r="H3" s="56" t="s">
        <v>16</v>
      </c>
      <c r="I3" s="57"/>
      <c r="J3" s="57"/>
      <c r="K3" s="57"/>
      <c r="L3" s="58"/>
      <c r="M3" s="54" t="s">
        <v>69</v>
      </c>
      <c r="N3" s="1"/>
      <c r="O3" s="1"/>
      <c r="P3" s="1"/>
      <c r="Q3" s="1"/>
      <c r="R3" s="1"/>
      <c r="S3" s="1"/>
    </row>
    <row r="4" spans="1:19" ht="54.75" customHeight="1" x14ac:dyDescent="0.25">
      <c r="A4" s="55"/>
      <c r="B4" s="55"/>
      <c r="C4" s="36" t="s">
        <v>42</v>
      </c>
      <c r="D4" s="36" t="s">
        <v>43</v>
      </c>
      <c r="E4" s="36" t="s">
        <v>50</v>
      </c>
      <c r="F4" s="36" t="s">
        <v>67</v>
      </c>
      <c r="G4" s="37" t="s">
        <v>46</v>
      </c>
      <c r="H4" s="36" t="s">
        <v>42</v>
      </c>
      <c r="I4" s="36" t="s">
        <v>43</v>
      </c>
      <c r="J4" s="34" t="s">
        <v>50</v>
      </c>
      <c r="K4" s="34" t="s">
        <v>67</v>
      </c>
      <c r="L4" s="38" t="s">
        <v>46</v>
      </c>
      <c r="M4" s="54"/>
      <c r="N4" s="1"/>
      <c r="O4" s="1"/>
      <c r="P4" s="1"/>
      <c r="Q4" s="1"/>
      <c r="R4" s="1"/>
      <c r="S4" s="1"/>
    </row>
    <row r="5" spans="1:19" ht="43.5" customHeight="1" x14ac:dyDescent="0.25">
      <c r="A5" s="52" t="s">
        <v>15</v>
      </c>
      <c r="B5" s="52"/>
      <c r="C5" s="39">
        <f>'1кв'!F5</f>
        <v>572804.64</v>
      </c>
      <c r="D5" s="39">
        <f>'2кв'!F5</f>
        <v>612926.46</v>
      </c>
      <c r="E5" s="39">
        <f>'3кв'!F5</f>
        <v>612926.46</v>
      </c>
      <c r="F5" s="39">
        <f>'4кв'!F5</f>
        <v>612926.46</v>
      </c>
      <c r="G5" s="39">
        <f>C5+D5+E5+F5</f>
        <v>2411584.02</v>
      </c>
      <c r="H5" s="39">
        <f>'1кв'!J5</f>
        <v>478327.33</v>
      </c>
      <c r="I5" s="39">
        <f>'2кв'!J5</f>
        <v>515848.1</v>
      </c>
      <c r="J5" s="39">
        <f>'3кв'!J5</f>
        <v>643306.25</v>
      </c>
      <c r="K5" s="39">
        <f>'4кв'!J5</f>
        <v>666833.02</v>
      </c>
      <c r="L5" s="39">
        <f>H5+I5+J5+K5</f>
        <v>2304314.7000000002</v>
      </c>
      <c r="M5" s="40">
        <f>G5-L5</f>
        <v>107269.31999999983</v>
      </c>
      <c r="N5" s="1"/>
      <c r="O5" s="1"/>
      <c r="P5" s="1"/>
      <c r="Q5" s="1"/>
      <c r="R5" s="1"/>
      <c r="S5" s="1"/>
    </row>
    <row r="6" spans="1:19" ht="47.25" customHeight="1" x14ac:dyDescent="0.25">
      <c r="A6" s="32"/>
      <c r="B6" s="4" t="s">
        <v>1</v>
      </c>
      <c r="C6" s="34"/>
      <c r="D6" s="34"/>
      <c r="E6" s="34">
        <f>'3кв'!F6</f>
        <v>0</v>
      </c>
      <c r="F6" s="34">
        <f>'4кв'!F6</f>
        <v>0</v>
      </c>
      <c r="G6" s="34">
        <f t="shared" ref="G6:G30" si="0">C6+D6+E6+F6</f>
        <v>0</v>
      </c>
      <c r="H6" s="34">
        <f>'1кв'!J6</f>
        <v>0</v>
      </c>
      <c r="I6" s="34">
        <f>'2кв'!J6</f>
        <v>0</v>
      </c>
      <c r="J6" s="34">
        <f>'3кв'!J6</f>
        <v>0</v>
      </c>
      <c r="K6" s="34">
        <f>'4кв'!J6</f>
        <v>0</v>
      </c>
      <c r="L6" s="34">
        <f t="shared" ref="L6:L30" si="1">H6+I6+J6+K6</f>
        <v>0</v>
      </c>
      <c r="M6" s="35"/>
      <c r="N6" s="1"/>
      <c r="O6" s="1"/>
      <c r="P6" s="1"/>
      <c r="Q6" s="1"/>
      <c r="R6" s="1"/>
      <c r="S6" s="1"/>
    </row>
    <row r="7" spans="1:19" ht="47.25" customHeight="1" x14ac:dyDescent="0.25">
      <c r="A7" s="32">
        <v>1</v>
      </c>
      <c r="B7" s="2" t="s">
        <v>2</v>
      </c>
      <c r="C7" s="39">
        <f>'1кв'!F7</f>
        <v>378014.64</v>
      </c>
      <c r="D7" s="39">
        <f>'2кв'!F7</f>
        <v>395168.46</v>
      </c>
      <c r="E7" s="39">
        <f>'3кв'!F7</f>
        <v>395168.46</v>
      </c>
      <c r="F7" s="39">
        <f>'4кв'!F7</f>
        <v>395168.46</v>
      </c>
      <c r="G7" s="39">
        <f t="shared" si="0"/>
        <v>1563520.02</v>
      </c>
      <c r="H7" s="39">
        <f>'1кв'!J7</f>
        <v>368744</v>
      </c>
      <c r="I7" s="39">
        <f>'2кв'!J7</f>
        <v>401088.15</v>
      </c>
      <c r="J7" s="39">
        <f>'3кв'!J7</f>
        <v>414860</v>
      </c>
      <c r="K7" s="39">
        <f>'4кв'!J7</f>
        <v>499557</v>
      </c>
      <c r="L7" s="39">
        <f t="shared" si="1"/>
        <v>1684249.15</v>
      </c>
      <c r="M7" s="40">
        <f t="shared" ref="M7:M20" si="2">G7-L7</f>
        <v>-120729.12999999989</v>
      </c>
      <c r="N7" s="1"/>
      <c r="O7" s="1"/>
      <c r="P7" s="1"/>
      <c r="Q7" s="1"/>
      <c r="R7" s="1"/>
      <c r="S7" s="1"/>
    </row>
    <row r="8" spans="1:19" ht="36" customHeight="1" x14ac:dyDescent="0.25">
      <c r="A8" s="32">
        <v>2</v>
      </c>
      <c r="B8" s="2" t="s">
        <v>3</v>
      </c>
      <c r="C8" s="34">
        <f>'1кв'!F8</f>
        <v>76359</v>
      </c>
      <c r="D8" s="34">
        <f>'2кв'!F8</f>
        <v>79824</v>
      </c>
      <c r="E8" s="34">
        <f>'3кв'!F8</f>
        <v>79824</v>
      </c>
      <c r="F8" s="34">
        <f>'4кв'!F8</f>
        <v>79824</v>
      </c>
      <c r="G8" s="34">
        <f t="shared" si="0"/>
        <v>315831</v>
      </c>
      <c r="H8" s="34">
        <f>'1кв'!J8</f>
        <v>48937.399999999994</v>
      </c>
      <c r="I8" s="34">
        <f>'2кв'!J8</f>
        <v>54232</v>
      </c>
      <c r="J8" s="34">
        <f>'3кв'!J8</f>
        <v>83802</v>
      </c>
      <c r="K8" s="34">
        <f>'4кв'!J8</f>
        <v>100910.51999999999</v>
      </c>
      <c r="L8" s="34">
        <f t="shared" si="1"/>
        <v>287881.92</v>
      </c>
      <c r="M8" s="35">
        <f t="shared" si="2"/>
        <v>27949.080000000016</v>
      </c>
      <c r="N8" s="1"/>
      <c r="O8" s="1"/>
      <c r="P8" s="1"/>
      <c r="Q8" s="1"/>
      <c r="R8" s="1"/>
      <c r="S8" s="1"/>
    </row>
    <row r="9" spans="1:19" ht="18.75" customHeight="1" x14ac:dyDescent="0.25">
      <c r="A9" s="32">
        <v>3</v>
      </c>
      <c r="B9" s="2" t="s">
        <v>23</v>
      </c>
      <c r="C9" s="34">
        <f>'1кв'!F9</f>
        <v>20697</v>
      </c>
      <c r="D9" s="34">
        <f>'2кв'!F9</f>
        <v>20700</v>
      </c>
      <c r="E9" s="34">
        <f>'3кв'!F9</f>
        <v>20700</v>
      </c>
      <c r="F9" s="34">
        <f>'4кв'!F9</f>
        <v>20700</v>
      </c>
      <c r="G9" s="34">
        <f t="shared" si="0"/>
        <v>82797</v>
      </c>
      <c r="H9" s="34">
        <f>'1кв'!J9</f>
        <v>4500</v>
      </c>
      <c r="I9" s="34">
        <f>'2кв'!J9</f>
        <v>0</v>
      </c>
      <c r="J9" s="34">
        <f>'3кв'!J9</f>
        <v>0</v>
      </c>
      <c r="K9" s="34">
        <f>'4кв'!J9</f>
        <v>0</v>
      </c>
      <c r="L9" s="34">
        <f t="shared" si="1"/>
        <v>4500</v>
      </c>
      <c r="M9" s="35">
        <f t="shared" si="2"/>
        <v>78297</v>
      </c>
      <c r="N9" s="1"/>
      <c r="O9" s="1"/>
      <c r="P9" s="1"/>
      <c r="Q9" s="1"/>
      <c r="R9" s="1"/>
      <c r="S9" s="1"/>
    </row>
    <row r="10" spans="1:19" x14ac:dyDescent="0.25">
      <c r="A10" s="32">
        <v>4</v>
      </c>
      <c r="B10" s="2" t="s">
        <v>4</v>
      </c>
      <c r="C10" s="34">
        <f>'1кв'!F10</f>
        <v>2900</v>
      </c>
      <c r="D10" s="34">
        <f>'2кв'!F10</f>
        <v>2100</v>
      </c>
      <c r="E10" s="34">
        <f>'3кв'!F10</f>
        <v>2100</v>
      </c>
      <c r="F10" s="34">
        <f>'4кв'!F10</f>
        <v>2100</v>
      </c>
      <c r="G10" s="34">
        <f t="shared" si="0"/>
        <v>9200</v>
      </c>
      <c r="H10" s="34">
        <f>'1кв'!J10</f>
        <v>0</v>
      </c>
      <c r="I10" s="34">
        <f>'2кв'!J10</f>
        <v>4481.32</v>
      </c>
      <c r="J10" s="34">
        <f>'3кв'!J10</f>
        <v>0</v>
      </c>
      <c r="K10" s="34">
        <f>'4кв'!J10</f>
        <v>0</v>
      </c>
      <c r="L10" s="34">
        <f t="shared" si="1"/>
        <v>4481.32</v>
      </c>
      <c r="M10" s="35">
        <f t="shared" si="2"/>
        <v>4718.68</v>
      </c>
      <c r="N10" s="1"/>
      <c r="O10" s="1"/>
      <c r="P10" s="1"/>
      <c r="Q10" s="1"/>
      <c r="R10" s="1"/>
      <c r="S10" s="1"/>
    </row>
    <row r="11" spans="1:19" x14ac:dyDescent="0.25">
      <c r="A11" s="32">
        <v>5</v>
      </c>
      <c r="B11" s="2" t="s">
        <v>24</v>
      </c>
      <c r="C11" s="34">
        <f>'1кв'!F11</f>
        <v>3500</v>
      </c>
      <c r="D11" s="34">
        <f>'2кв'!F11</f>
        <v>3750</v>
      </c>
      <c r="E11" s="34">
        <f>'3кв'!F11</f>
        <v>3750</v>
      </c>
      <c r="F11" s="34">
        <f>'4кв'!F11</f>
        <v>3750</v>
      </c>
      <c r="G11" s="34">
        <f t="shared" si="0"/>
        <v>14750</v>
      </c>
      <c r="H11" s="34">
        <f>'1кв'!J11</f>
        <v>4119.2</v>
      </c>
      <c r="I11" s="34">
        <f>'2кв'!J11</f>
        <v>3600</v>
      </c>
      <c r="J11" s="34">
        <f>'3кв'!J11</f>
        <v>3900</v>
      </c>
      <c r="K11" s="34">
        <f>'4кв'!J11</f>
        <v>3600</v>
      </c>
      <c r="L11" s="34">
        <f t="shared" si="1"/>
        <v>15219.2</v>
      </c>
      <c r="M11" s="35">
        <f t="shared" si="2"/>
        <v>-469.20000000000073</v>
      </c>
      <c r="N11" s="1"/>
      <c r="O11" s="1"/>
      <c r="P11" s="1"/>
      <c r="Q11" s="1"/>
      <c r="R11" s="1"/>
      <c r="S11" s="1"/>
    </row>
    <row r="12" spans="1:19" ht="22.5" customHeight="1" x14ac:dyDescent="0.25">
      <c r="A12" s="32">
        <v>6</v>
      </c>
      <c r="B12" s="2" t="s">
        <v>5</v>
      </c>
      <c r="C12" s="34">
        <f>'1кв'!F12</f>
        <v>4500</v>
      </c>
      <c r="D12" s="34">
        <f>'2кв'!F12</f>
        <v>4500</v>
      </c>
      <c r="E12" s="34">
        <f>'3кв'!F12</f>
        <v>4500</v>
      </c>
      <c r="F12" s="34">
        <f>'4кв'!F12</f>
        <v>4500</v>
      </c>
      <c r="G12" s="34">
        <f t="shared" si="0"/>
        <v>18000</v>
      </c>
      <c r="H12" s="34">
        <f>'1кв'!J12</f>
        <v>3057.69</v>
      </c>
      <c r="I12" s="34">
        <f>'2кв'!J12</f>
        <v>2002.38</v>
      </c>
      <c r="J12" s="34">
        <f>'3кв'!J12</f>
        <v>0</v>
      </c>
      <c r="K12" s="34">
        <f>'4кв'!J12</f>
        <v>1270</v>
      </c>
      <c r="L12" s="34">
        <f t="shared" si="1"/>
        <v>6330.07</v>
      </c>
      <c r="M12" s="35">
        <f t="shared" si="2"/>
        <v>11669.93</v>
      </c>
      <c r="N12" s="1"/>
      <c r="O12" s="1"/>
      <c r="P12" s="1"/>
      <c r="Q12" s="1"/>
      <c r="R12" s="1"/>
      <c r="S12" s="1"/>
    </row>
    <row r="13" spans="1:19" x14ac:dyDescent="0.25">
      <c r="A13" s="32">
        <v>7</v>
      </c>
      <c r="B13" s="2" t="s">
        <v>25</v>
      </c>
      <c r="C13" s="34">
        <f>'1кв'!F13</f>
        <v>2000</v>
      </c>
      <c r="D13" s="34">
        <f>'2кв'!F13</f>
        <v>3000</v>
      </c>
      <c r="E13" s="34">
        <f>'3кв'!F13</f>
        <v>3000</v>
      </c>
      <c r="F13" s="34">
        <f>'4кв'!F13</f>
        <v>3000</v>
      </c>
      <c r="G13" s="34">
        <f t="shared" si="0"/>
        <v>11000</v>
      </c>
      <c r="H13" s="34">
        <f>'1кв'!J13</f>
        <v>2999.74</v>
      </c>
      <c r="I13" s="34">
        <f>'2кв'!J13</f>
        <v>3000</v>
      </c>
      <c r="J13" s="34">
        <f>'3кв'!J13</f>
        <v>3000</v>
      </c>
      <c r="K13" s="34">
        <f>'4кв'!J13</f>
        <v>2000</v>
      </c>
      <c r="L13" s="34">
        <f t="shared" si="1"/>
        <v>10999.74</v>
      </c>
      <c r="M13" s="35">
        <f t="shared" si="2"/>
        <v>0.26000000000021828</v>
      </c>
      <c r="N13" s="1"/>
      <c r="O13" s="1"/>
      <c r="P13" s="1"/>
      <c r="Q13" s="1"/>
      <c r="R13" s="1"/>
      <c r="S13" s="1"/>
    </row>
    <row r="14" spans="1:19" ht="20.25" customHeight="1" x14ac:dyDescent="0.25">
      <c r="A14" s="32">
        <v>8</v>
      </c>
      <c r="B14" s="2" t="s">
        <v>26</v>
      </c>
      <c r="C14" s="34">
        <f>'1кв'!F14</f>
        <v>2100</v>
      </c>
      <c r="D14" s="34">
        <f>'2кв'!F14</f>
        <v>2100</v>
      </c>
      <c r="E14" s="34">
        <f>'3кв'!F14</f>
        <v>2100</v>
      </c>
      <c r="F14" s="34">
        <f>'4кв'!F14</f>
        <v>2100</v>
      </c>
      <c r="G14" s="34">
        <f t="shared" si="0"/>
        <v>8400</v>
      </c>
      <c r="H14" s="34">
        <f>'1кв'!J14</f>
        <v>0</v>
      </c>
      <c r="I14" s="34">
        <f>'2кв'!J14</f>
        <v>0</v>
      </c>
      <c r="J14" s="34">
        <f>'3кв'!J14</f>
        <v>0</v>
      </c>
      <c r="K14" s="34">
        <f>'4кв'!J14</f>
        <v>0</v>
      </c>
      <c r="L14" s="34">
        <f t="shared" si="1"/>
        <v>0</v>
      </c>
      <c r="M14" s="35">
        <f t="shared" si="2"/>
        <v>8400</v>
      </c>
      <c r="N14" s="1"/>
      <c r="O14" s="1"/>
      <c r="P14" s="1"/>
      <c r="Q14" s="1"/>
      <c r="R14" s="1"/>
      <c r="S14" s="1"/>
    </row>
    <row r="15" spans="1:19" ht="20.25" customHeight="1" x14ac:dyDescent="0.25">
      <c r="A15" s="32">
        <v>9</v>
      </c>
      <c r="B15" s="2" t="s">
        <v>6</v>
      </c>
      <c r="C15" s="34">
        <f>'1кв'!F15</f>
        <v>300</v>
      </c>
      <c r="D15" s="34">
        <f>'2кв'!F15</f>
        <v>0</v>
      </c>
      <c r="E15" s="34">
        <f>'3кв'!F15</f>
        <v>0</v>
      </c>
      <c r="F15" s="34">
        <f>'4кв'!F15</f>
        <v>0</v>
      </c>
      <c r="G15" s="34">
        <f t="shared" si="0"/>
        <v>300</v>
      </c>
      <c r="H15" s="34">
        <f>'1кв'!J15</f>
        <v>0</v>
      </c>
      <c r="I15" s="34">
        <f>'2кв'!J15</f>
        <v>0</v>
      </c>
      <c r="J15" s="34">
        <f>'3кв'!J15</f>
        <v>0</v>
      </c>
      <c r="K15" s="34">
        <f>'4кв'!J15</f>
        <v>0</v>
      </c>
      <c r="L15" s="34">
        <f t="shared" si="1"/>
        <v>0</v>
      </c>
      <c r="M15" s="35">
        <f t="shared" si="2"/>
        <v>300</v>
      </c>
      <c r="N15" s="1"/>
      <c r="O15" s="1"/>
      <c r="P15" s="1"/>
      <c r="Q15" s="1"/>
      <c r="R15" s="1"/>
      <c r="S15" s="1"/>
    </row>
    <row r="16" spans="1:19" x14ac:dyDescent="0.25">
      <c r="A16" s="32">
        <v>10</v>
      </c>
      <c r="B16" s="2" t="s">
        <v>7</v>
      </c>
      <c r="C16" s="34">
        <f>'1кв'!F16</f>
        <v>6244</v>
      </c>
      <c r="D16" s="34">
        <f>'2кв'!F16</f>
        <v>6366</v>
      </c>
      <c r="E16" s="34">
        <f>'3кв'!F16</f>
        <v>6366</v>
      </c>
      <c r="F16" s="34">
        <f>'4кв'!F16</f>
        <v>6366</v>
      </c>
      <c r="G16" s="34">
        <f t="shared" si="0"/>
        <v>25342</v>
      </c>
      <c r="H16" s="34">
        <f>'1кв'!J16</f>
        <v>5630</v>
      </c>
      <c r="I16" s="34">
        <f>'2кв'!J16</f>
        <v>5472</v>
      </c>
      <c r="J16" s="34">
        <f>'3кв'!J16</f>
        <v>5588</v>
      </c>
      <c r="K16" s="34">
        <f>'4кв'!J16</f>
        <v>3676</v>
      </c>
      <c r="L16" s="34">
        <f t="shared" si="1"/>
        <v>20366</v>
      </c>
      <c r="M16" s="35">
        <f t="shared" si="2"/>
        <v>4976</v>
      </c>
      <c r="N16" s="1"/>
      <c r="O16" s="1"/>
      <c r="P16" s="1"/>
      <c r="Q16" s="1"/>
      <c r="R16" s="1"/>
      <c r="S16" s="1"/>
    </row>
    <row r="17" spans="1:19" x14ac:dyDescent="0.25">
      <c r="A17" s="32">
        <v>11</v>
      </c>
      <c r="B17" s="2" t="s">
        <v>27</v>
      </c>
      <c r="C17" s="34">
        <f>'1кв'!F17</f>
        <v>1600</v>
      </c>
      <c r="D17" s="34">
        <f>'2кв'!F17</f>
        <v>2400</v>
      </c>
      <c r="E17" s="34">
        <f>'3кв'!F17</f>
        <v>2400</v>
      </c>
      <c r="F17" s="34">
        <f>'4кв'!F17</f>
        <v>2400</v>
      </c>
      <c r="G17" s="34">
        <f t="shared" si="0"/>
        <v>8800</v>
      </c>
      <c r="H17" s="34">
        <f>'1кв'!J17</f>
        <v>0</v>
      </c>
      <c r="I17" s="34">
        <f>'2кв'!J17</f>
        <v>0</v>
      </c>
      <c r="J17" s="34">
        <f>'3кв'!J17</f>
        <v>0</v>
      </c>
      <c r="K17" s="34">
        <f>'4кв'!J17</f>
        <v>3036.95</v>
      </c>
      <c r="L17" s="34">
        <f t="shared" si="1"/>
        <v>3036.95</v>
      </c>
      <c r="M17" s="35">
        <f t="shared" si="2"/>
        <v>5763.05</v>
      </c>
      <c r="N17" s="1"/>
      <c r="O17" s="1"/>
      <c r="P17" s="1"/>
      <c r="Q17" s="1"/>
      <c r="R17" s="1"/>
      <c r="S17" s="1"/>
    </row>
    <row r="18" spans="1:19" ht="31.5" x14ac:dyDescent="0.25">
      <c r="A18" s="32">
        <v>12</v>
      </c>
      <c r="B18" s="2" t="s">
        <v>8</v>
      </c>
      <c r="C18" s="34">
        <f>'1кв'!F18</f>
        <v>1250</v>
      </c>
      <c r="D18" s="34">
        <f>'2кв'!F18</f>
        <v>1500</v>
      </c>
      <c r="E18" s="34">
        <f>'3кв'!F18</f>
        <v>1500</v>
      </c>
      <c r="F18" s="34">
        <f>'4кв'!F18</f>
        <v>1500</v>
      </c>
      <c r="G18" s="34">
        <f t="shared" si="0"/>
        <v>5750</v>
      </c>
      <c r="H18" s="34">
        <f>'1кв'!J18</f>
        <v>1670</v>
      </c>
      <c r="I18" s="34">
        <f>'2кв'!J18</f>
        <v>1550</v>
      </c>
      <c r="J18" s="34">
        <f>'3кв'!J18</f>
        <v>0</v>
      </c>
      <c r="K18" s="34">
        <f>'4кв'!J18</f>
        <v>680</v>
      </c>
      <c r="L18" s="34">
        <f t="shared" si="1"/>
        <v>3900</v>
      </c>
      <c r="M18" s="35">
        <f t="shared" si="2"/>
        <v>1850</v>
      </c>
      <c r="N18" s="1"/>
      <c r="O18" s="1"/>
      <c r="P18" s="1"/>
      <c r="Q18" s="1"/>
      <c r="R18" s="1"/>
      <c r="S18" s="1"/>
    </row>
    <row r="19" spans="1:19" x14ac:dyDescent="0.25">
      <c r="A19" s="32">
        <v>13</v>
      </c>
      <c r="B19" s="2" t="s">
        <v>28</v>
      </c>
      <c r="C19" s="34">
        <f>'1кв'!F19</f>
        <v>3000</v>
      </c>
      <c r="D19" s="34">
        <f>'2кв'!F19</f>
        <v>4500</v>
      </c>
      <c r="E19" s="34">
        <f>'3кв'!F19</f>
        <v>4500</v>
      </c>
      <c r="F19" s="34">
        <f>'4кв'!F19</f>
        <v>4500</v>
      </c>
      <c r="G19" s="34">
        <f t="shared" si="0"/>
        <v>16500</v>
      </c>
      <c r="H19" s="34">
        <f>'1кв'!J19</f>
        <v>0</v>
      </c>
      <c r="I19" s="34">
        <f>'2кв'!J19</f>
        <v>0</v>
      </c>
      <c r="J19" s="34">
        <f>'3кв'!J19</f>
        <v>0</v>
      </c>
      <c r="K19" s="34">
        <f>'4кв'!J19</f>
        <v>3036.95</v>
      </c>
      <c r="L19" s="34">
        <f t="shared" si="1"/>
        <v>3036.95</v>
      </c>
      <c r="M19" s="35">
        <f t="shared" si="2"/>
        <v>13463.05</v>
      </c>
      <c r="N19" s="1"/>
      <c r="O19" s="1"/>
      <c r="P19" s="1"/>
      <c r="Q19" s="1"/>
      <c r="R19" s="1"/>
      <c r="S19" s="1"/>
    </row>
    <row r="20" spans="1:19" ht="20.25" customHeight="1" x14ac:dyDescent="0.25">
      <c r="A20" s="32">
        <v>14</v>
      </c>
      <c r="B20" s="2" t="s">
        <v>9</v>
      </c>
      <c r="C20" s="34">
        <f>'1кв'!F20</f>
        <v>2350</v>
      </c>
      <c r="D20" s="34">
        <f>'2кв'!F20</f>
        <v>2400</v>
      </c>
      <c r="E20" s="34">
        <f>'3кв'!F20</f>
        <v>2400</v>
      </c>
      <c r="F20" s="34">
        <f>'4кв'!F20</f>
        <v>2400</v>
      </c>
      <c r="G20" s="34">
        <f t="shared" si="0"/>
        <v>9550</v>
      </c>
      <c r="H20" s="34">
        <f>'1кв'!J20</f>
        <v>0</v>
      </c>
      <c r="I20" s="34">
        <f>'2кв'!J20</f>
        <v>0</v>
      </c>
      <c r="J20" s="34">
        <f>'3кв'!J20</f>
        <v>0</v>
      </c>
      <c r="K20" s="34">
        <f>'4кв'!J20</f>
        <v>0</v>
      </c>
      <c r="L20" s="34">
        <f t="shared" si="1"/>
        <v>0</v>
      </c>
      <c r="M20" s="35">
        <f t="shared" si="2"/>
        <v>9550</v>
      </c>
      <c r="N20" s="1"/>
      <c r="O20" s="1"/>
      <c r="P20" s="1"/>
      <c r="Q20" s="1"/>
      <c r="R20" s="1"/>
      <c r="S20" s="1"/>
    </row>
    <row r="21" spans="1:19" ht="47.25" x14ac:dyDescent="0.25">
      <c r="A21" s="32"/>
      <c r="B21" s="4" t="s">
        <v>29</v>
      </c>
      <c r="C21" s="34"/>
      <c r="D21" s="34"/>
      <c r="E21" s="34">
        <f>'3кв'!F21</f>
        <v>0</v>
      </c>
      <c r="F21" s="34">
        <f>'4кв'!F21</f>
        <v>0</v>
      </c>
      <c r="G21" s="34">
        <f t="shared" si="0"/>
        <v>0</v>
      </c>
      <c r="H21" s="34">
        <f>'1кв'!J21</f>
        <v>0</v>
      </c>
      <c r="I21" s="34">
        <f>'2кв'!J21</f>
        <v>0</v>
      </c>
      <c r="J21" s="34">
        <f>'3кв'!J21</f>
        <v>0</v>
      </c>
      <c r="K21" s="34">
        <f>'4кв'!J21</f>
        <v>0</v>
      </c>
      <c r="L21" s="34">
        <f t="shared" si="1"/>
        <v>0</v>
      </c>
      <c r="M21" s="35"/>
      <c r="O21" s="1"/>
      <c r="P21" s="1"/>
      <c r="Q21" s="1"/>
      <c r="R21" s="1"/>
      <c r="S21" s="1"/>
    </row>
    <row r="22" spans="1:19" ht="47.25" x14ac:dyDescent="0.25">
      <c r="A22" s="32">
        <v>1</v>
      </c>
      <c r="B22" s="2" t="s">
        <v>10</v>
      </c>
      <c r="C22" s="34">
        <f>'1кв'!F22</f>
        <v>8113</v>
      </c>
      <c r="D22" s="34">
        <f>'2кв'!F22</f>
        <v>8100</v>
      </c>
      <c r="E22" s="34">
        <f>'3кв'!F22</f>
        <v>8100</v>
      </c>
      <c r="F22" s="34">
        <f>'4кв'!F22</f>
        <v>8100</v>
      </c>
      <c r="G22" s="34">
        <f t="shared" si="0"/>
        <v>32413</v>
      </c>
      <c r="H22" s="34">
        <f>'1кв'!J22</f>
        <v>8220.1</v>
      </c>
      <c r="I22" s="34">
        <f>'2кв'!J22</f>
        <v>11552.25</v>
      </c>
      <c r="J22" s="34">
        <f>'3кв'!J22</f>
        <v>9286</v>
      </c>
      <c r="K22" s="34">
        <f>'4кв'!J22</f>
        <v>17560</v>
      </c>
      <c r="L22" s="34">
        <f t="shared" si="1"/>
        <v>46618.35</v>
      </c>
      <c r="M22" s="35">
        <f t="shared" ref="M22:M30" si="3">G22-L22</f>
        <v>-14205.349999999999</v>
      </c>
      <c r="O22" s="1"/>
      <c r="P22" s="1"/>
      <c r="Q22" s="1"/>
      <c r="R22" s="1"/>
      <c r="S22" s="1"/>
    </row>
    <row r="23" spans="1:19" ht="63" customHeight="1" x14ac:dyDescent="0.25">
      <c r="A23" s="32">
        <v>2</v>
      </c>
      <c r="B23" s="2" t="s">
        <v>11</v>
      </c>
      <c r="C23" s="34">
        <f>'1кв'!F23</f>
        <v>1300</v>
      </c>
      <c r="D23" s="34">
        <f>'2кв'!F23</f>
        <v>0</v>
      </c>
      <c r="E23" s="34">
        <f>'3кв'!F23</f>
        <v>0</v>
      </c>
      <c r="F23" s="34">
        <f>'4кв'!F23</f>
        <v>0</v>
      </c>
      <c r="G23" s="34">
        <f t="shared" si="0"/>
        <v>1300</v>
      </c>
      <c r="H23" s="34">
        <f>'1кв'!J23</f>
        <v>0</v>
      </c>
      <c r="I23" s="34">
        <f>'2кв'!J23</f>
        <v>0</v>
      </c>
      <c r="J23" s="34">
        <f>'3кв'!J23</f>
        <v>0</v>
      </c>
      <c r="K23" s="34">
        <f>'4кв'!J23</f>
        <v>0</v>
      </c>
      <c r="L23" s="34">
        <f t="shared" si="1"/>
        <v>0</v>
      </c>
      <c r="M23" s="35">
        <f t="shared" si="3"/>
        <v>1300</v>
      </c>
      <c r="O23" s="1"/>
      <c r="P23" s="1"/>
      <c r="Q23" s="1"/>
      <c r="R23" s="1"/>
      <c r="S23" s="1"/>
    </row>
    <row r="24" spans="1:19" ht="31.5" x14ac:dyDescent="0.25">
      <c r="A24" s="32">
        <v>3</v>
      </c>
      <c r="B24" s="2" t="s">
        <v>30</v>
      </c>
      <c r="C24" s="34">
        <f>'1кв'!F24</f>
        <v>400</v>
      </c>
      <c r="D24" s="34">
        <f>'2кв'!F24</f>
        <v>600</v>
      </c>
      <c r="E24" s="34">
        <f>'3кв'!F24</f>
        <v>600</v>
      </c>
      <c r="F24" s="34">
        <f>'4кв'!F24</f>
        <v>600</v>
      </c>
      <c r="G24" s="34">
        <f t="shared" si="0"/>
        <v>2200</v>
      </c>
      <c r="H24" s="34">
        <f>'1кв'!J24</f>
        <v>0</v>
      </c>
      <c r="I24" s="34">
        <f>'2кв'!J24</f>
        <v>0</v>
      </c>
      <c r="J24" s="34">
        <f>'3кв'!J24</f>
        <v>0</v>
      </c>
      <c r="K24" s="34">
        <f>'4кв'!J24</f>
        <v>0</v>
      </c>
      <c r="L24" s="34">
        <f t="shared" si="1"/>
        <v>0</v>
      </c>
      <c r="M24" s="35">
        <f t="shared" si="3"/>
        <v>2200</v>
      </c>
      <c r="O24" s="1"/>
      <c r="P24" s="1"/>
      <c r="Q24" s="1"/>
      <c r="R24" s="1"/>
      <c r="S24" s="1"/>
    </row>
    <row r="25" spans="1:19" ht="47.25" x14ac:dyDescent="0.25">
      <c r="A25" s="32">
        <v>4</v>
      </c>
      <c r="B25" s="2" t="s">
        <v>31</v>
      </c>
      <c r="C25" s="34">
        <f>'1кв'!F25</f>
        <v>100</v>
      </c>
      <c r="D25" s="34">
        <f>'2кв'!F25</f>
        <v>150</v>
      </c>
      <c r="E25" s="34">
        <f>'3кв'!F25</f>
        <v>150</v>
      </c>
      <c r="F25" s="34">
        <f>'4кв'!F25</f>
        <v>150</v>
      </c>
      <c r="G25" s="34">
        <f t="shared" si="0"/>
        <v>550</v>
      </c>
      <c r="H25" s="34">
        <f>'1кв'!J25</f>
        <v>0</v>
      </c>
      <c r="I25" s="34">
        <f>'2кв'!J25</f>
        <v>0</v>
      </c>
      <c r="J25" s="34">
        <f>'3кв'!J25</f>
        <v>0</v>
      </c>
      <c r="K25" s="34">
        <f>'4кв'!J25</f>
        <v>0</v>
      </c>
      <c r="L25" s="34">
        <f t="shared" si="1"/>
        <v>0</v>
      </c>
      <c r="M25" s="35">
        <f t="shared" si="3"/>
        <v>550</v>
      </c>
      <c r="O25" s="1"/>
      <c r="P25" s="1"/>
      <c r="Q25" s="1"/>
      <c r="R25" s="1"/>
      <c r="S25" s="1"/>
    </row>
    <row r="26" spans="1:19" ht="31.5" x14ac:dyDescent="0.25">
      <c r="A26" s="32">
        <v>5</v>
      </c>
      <c r="B26" s="2" t="s">
        <v>12</v>
      </c>
      <c r="C26" s="34">
        <f>'1кв'!F26</f>
        <v>1350</v>
      </c>
      <c r="D26" s="34">
        <f>'2кв'!F26</f>
        <v>900</v>
      </c>
      <c r="E26" s="34">
        <f>'3кв'!F26</f>
        <v>900</v>
      </c>
      <c r="F26" s="34">
        <f>'4кв'!F26</f>
        <v>900</v>
      </c>
      <c r="G26" s="34">
        <f t="shared" si="0"/>
        <v>4050</v>
      </c>
      <c r="H26" s="34">
        <f>'1кв'!J26</f>
        <v>0</v>
      </c>
      <c r="I26" s="34">
        <f>'2кв'!J26</f>
        <v>0</v>
      </c>
      <c r="J26" s="34">
        <f>'3кв'!J26</f>
        <v>0</v>
      </c>
      <c r="K26" s="34">
        <f>'4кв'!J26</f>
        <v>1425</v>
      </c>
      <c r="L26" s="34">
        <f t="shared" si="1"/>
        <v>1425</v>
      </c>
      <c r="M26" s="35">
        <f t="shared" si="3"/>
        <v>2625</v>
      </c>
      <c r="O26" s="1"/>
      <c r="P26" s="1"/>
      <c r="Q26" s="1"/>
      <c r="R26" s="1"/>
      <c r="S26" s="1"/>
    </row>
    <row r="27" spans="1:19" ht="47.25" x14ac:dyDescent="0.25">
      <c r="A27" s="32">
        <v>6</v>
      </c>
      <c r="B27" s="2" t="s">
        <v>32</v>
      </c>
      <c r="C27" s="34">
        <f>'1кв'!F27</f>
        <v>400</v>
      </c>
      <c r="D27" s="34">
        <f>'2кв'!F27</f>
        <v>600</v>
      </c>
      <c r="E27" s="34">
        <f>'3кв'!F27</f>
        <v>600</v>
      </c>
      <c r="F27" s="34">
        <f>'4кв'!F27</f>
        <v>600</v>
      </c>
      <c r="G27" s="34">
        <f t="shared" si="0"/>
        <v>2200</v>
      </c>
      <c r="H27" s="34">
        <f>'1кв'!J27</f>
        <v>1350</v>
      </c>
      <c r="I27" s="34">
        <f>'2кв'!J27</f>
        <v>0</v>
      </c>
      <c r="J27" s="34">
        <f>'3кв'!J27</f>
        <v>0</v>
      </c>
      <c r="K27" s="34">
        <f>'4кв'!J27</f>
        <v>0</v>
      </c>
      <c r="L27" s="34">
        <f t="shared" si="1"/>
        <v>1350</v>
      </c>
      <c r="M27" s="35">
        <f t="shared" si="3"/>
        <v>850</v>
      </c>
      <c r="O27" s="1"/>
      <c r="P27" s="1"/>
      <c r="Q27" s="1"/>
      <c r="R27" s="1"/>
      <c r="S27" s="1"/>
    </row>
    <row r="28" spans="1:19" ht="31.5" x14ac:dyDescent="0.25">
      <c r="A28" s="32">
        <v>7</v>
      </c>
      <c r="B28" s="2" t="s">
        <v>13</v>
      </c>
      <c r="C28" s="34">
        <f>'1кв'!F28</f>
        <v>9615</v>
      </c>
      <c r="D28" s="34">
        <f>'2кв'!F28</f>
        <v>7500</v>
      </c>
      <c r="E28" s="34">
        <f>'3кв'!F28</f>
        <v>7500</v>
      </c>
      <c r="F28" s="34">
        <f>'4кв'!F28</f>
        <v>7500</v>
      </c>
      <c r="G28" s="34">
        <f t="shared" si="0"/>
        <v>32115</v>
      </c>
      <c r="H28" s="34">
        <f>'1кв'!J28</f>
        <v>2220</v>
      </c>
      <c r="I28" s="34">
        <f>'2кв'!J28</f>
        <v>2200</v>
      </c>
      <c r="J28" s="34">
        <f>'3кв'!J28</f>
        <v>0</v>
      </c>
      <c r="K28" s="34">
        <f>'4кв'!J28</f>
        <v>13890.6</v>
      </c>
      <c r="L28" s="34">
        <f t="shared" si="1"/>
        <v>18310.599999999999</v>
      </c>
      <c r="M28" s="35">
        <f t="shared" si="3"/>
        <v>13804.400000000001</v>
      </c>
      <c r="O28" s="1"/>
      <c r="P28" s="1"/>
      <c r="Q28" s="1"/>
      <c r="R28" s="1"/>
      <c r="S28" s="1"/>
    </row>
    <row r="29" spans="1:19" x14ac:dyDescent="0.25">
      <c r="A29" s="32">
        <v>8</v>
      </c>
      <c r="B29" s="2" t="s">
        <v>33</v>
      </c>
      <c r="C29" s="34">
        <f>'1кв'!F29</f>
        <v>21188</v>
      </c>
      <c r="D29" s="34">
        <f>'2кв'!F29</f>
        <v>30282</v>
      </c>
      <c r="E29" s="34">
        <f>'3кв'!F29</f>
        <v>30282</v>
      </c>
      <c r="F29" s="34">
        <f>'4кв'!F29</f>
        <v>30282</v>
      </c>
      <c r="G29" s="34">
        <f t="shared" si="0"/>
        <v>112034</v>
      </c>
      <c r="H29" s="34">
        <f>'1кв'!J29</f>
        <v>26879.200000000001</v>
      </c>
      <c r="I29" s="34">
        <f>'2кв'!J29</f>
        <v>20234</v>
      </c>
      <c r="J29" s="34">
        <f>'3кв'!J29</f>
        <v>18952.25</v>
      </c>
      <c r="K29" s="34">
        <f>'4кв'!J29</f>
        <v>16190</v>
      </c>
      <c r="L29" s="34">
        <f t="shared" si="1"/>
        <v>82255.45</v>
      </c>
      <c r="M29" s="35">
        <f t="shared" si="3"/>
        <v>29778.550000000003</v>
      </c>
      <c r="O29" s="1"/>
      <c r="P29" s="1"/>
      <c r="Q29" s="1"/>
      <c r="R29" s="1"/>
      <c r="S29" s="1"/>
    </row>
    <row r="30" spans="1:19" ht="21" customHeight="1" x14ac:dyDescent="0.25">
      <c r="A30" s="32">
        <v>9</v>
      </c>
      <c r="B30" s="2" t="s">
        <v>34</v>
      </c>
      <c r="C30" s="34">
        <f>'1кв'!F30</f>
        <v>25524</v>
      </c>
      <c r="D30" s="34">
        <f>'2кв'!F30</f>
        <v>36486</v>
      </c>
      <c r="E30" s="34">
        <f>'3кв'!F30</f>
        <v>36486</v>
      </c>
      <c r="F30" s="34">
        <f>'4кв'!F30</f>
        <v>36486</v>
      </c>
      <c r="G30" s="34">
        <f t="shared" si="0"/>
        <v>134982</v>
      </c>
      <c r="H30" s="34">
        <f>'1кв'!J30</f>
        <v>0</v>
      </c>
      <c r="I30" s="34">
        <f>'2кв'!J30</f>
        <v>6436</v>
      </c>
      <c r="J30" s="34">
        <f>'3кв'!J30</f>
        <v>103918</v>
      </c>
      <c r="K30" s="34">
        <f>'4кв'!J30</f>
        <v>0</v>
      </c>
      <c r="L30" s="34">
        <f t="shared" si="1"/>
        <v>110354</v>
      </c>
      <c r="M30" s="35">
        <f t="shared" si="3"/>
        <v>24628</v>
      </c>
      <c r="O30" s="1"/>
      <c r="P30" s="1"/>
      <c r="Q30" s="1"/>
      <c r="R30" s="1"/>
      <c r="S30" s="1"/>
    </row>
  </sheetData>
  <mergeCells count="7">
    <mergeCell ref="A5:B5"/>
    <mergeCell ref="A1:M1"/>
    <mergeCell ref="A3:A4"/>
    <mergeCell ref="B3:B4"/>
    <mergeCell ref="C3:G3"/>
    <mergeCell ref="H3:L3"/>
    <mergeCell ref="M3:M4"/>
  </mergeCells>
  <pageMargins left="3.937007874015748E-2" right="3.937007874015748E-2" top="0.74803149606299213" bottom="7.874015748031496E-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21" sqref="H21"/>
    </sheetView>
  </sheetViews>
  <sheetFormatPr defaultRowHeight="15.75" x14ac:dyDescent="0.25"/>
  <cols>
    <col min="1" max="1" width="5.7109375" style="1" customWidth="1"/>
    <col min="2" max="2" width="34.5703125" style="1" customWidth="1"/>
    <col min="3" max="3" width="12.7109375" style="6" customWidth="1"/>
    <col min="4" max="4" width="13.85546875" style="6" customWidth="1"/>
    <col min="5" max="5" width="16.7109375" style="6" customWidth="1"/>
    <col min="6" max="7" width="11.85546875" style="6" bestFit="1" customWidth="1"/>
    <col min="8" max="11" width="9.140625" style="6"/>
    <col min="12" max="16384" width="9.140625" style="1"/>
  </cols>
  <sheetData>
    <row r="1" spans="1:11" ht="23.25" customHeight="1" x14ac:dyDescent="0.25">
      <c r="A1" s="59" t="s">
        <v>68</v>
      </c>
      <c r="B1" s="59"/>
      <c r="C1" s="59"/>
      <c r="D1" s="59"/>
      <c r="E1" s="59"/>
      <c r="F1" s="1"/>
      <c r="G1" s="1"/>
      <c r="H1" s="1"/>
      <c r="I1" s="1"/>
      <c r="J1" s="1"/>
      <c r="K1" s="1"/>
    </row>
    <row r="2" spans="1:11" x14ac:dyDescent="0.25">
      <c r="A2" s="60"/>
      <c r="B2" s="60"/>
      <c r="C2" s="62"/>
      <c r="D2" s="62"/>
      <c r="E2" s="62"/>
    </row>
    <row r="3" spans="1:11" ht="15.75" customHeight="1" x14ac:dyDescent="0.25">
      <c r="A3" s="63" t="s">
        <v>14</v>
      </c>
      <c r="B3" s="63" t="s">
        <v>0</v>
      </c>
      <c r="C3" s="64" t="s">
        <v>18</v>
      </c>
      <c r="D3" s="64" t="s">
        <v>16</v>
      </c>
      <c r="E3" s="65" t="s">
        <v>69</v>
      </c>
      <c r="F3" s="1"/>
      <c r="G3" s="1"/>
      <c r="H3" s="1"/>
      <c r="I3" s="1"/>
      <c r="J3" s="1"/>
      <c r="K3" s="1"/>
    </row>
    <row r="4" spans="1:11" ht="34.5" customHeight="1" x14ac:dyDescent="0.25">
      <c r="A4" s="63"/>
      <c r="B4" s="63"/>
      <c r="C4" s="66"/>
      <c r="D4" s="66"/>
      <c r="E4" s="65"/>
      <c r="F4" s="1"/>
      <c r="G4" s="1"/>
      <c r="H4" s="1"/>
      <c r="I4" s="1"/>
      <c r="J4" s="1"/>
      <c r="K4" s="1"/>
    </row>
    <row r="5" spans="1:11" ht="43.5" customHeight="1" x14ac:dyDescent="0.25">
      <c r="A5" s="67" t="s">
        <v>15</v>
      </c>
      <c r="B5" s="67"/>
      <c r="C5" s="68">
        <f>год!G5</f>
        <v>2411584.02</v>
      </c>
      <c r="D5" s="68">
        <f>SUM(D7:D30)</f>
        <v>2340256.89</v>
      </c>
      <c r="E5" s="69">
        <f>C5-D5</f>
        <v>71327.129999999888</v>
      </c>
      <c r="F5" s="1"/>
      <c r="G5" s="1"/>
      <c r="H5" s="1"/>
      <c r="I5" s="60"/>
      <c r="J5" s="1"/>
      <c r="K5" s="1"/>
    </row>
    <row r="6" spans="1:11" ht="35.25" customHeight="1" x14ac:dyDescent="0.25">
      <c r="A6" s="70"/>
      <c r="B6" s="71" t="s">
        <v>1</v>
      </c>
      <c r="C6" s="72"/>
      <c r="D6" s="73"/>
      <c r="E6" s="72"/>
      <c r="G6" s="1"/>
      <c r="H6" s="1"/>
      <c r="I6" s="1"/>
      <c r="J6" s="1"/>
      <c r="K6" s="1"/>
    </row>
    <row r="7" spans="1:11" ht="47.25" customHeight="1" x14ac:dyDescent="0.25">
      <c r="A7" s="70">
        <v>1</v>
      </c>
      <c r="B7" s="74" t="s">
        <v>2</v>
      </c>
      <c r="C7" s="72">
        <f>год!G7</f>
        <v>1563520.02</v>
      </c>
      <c r="D7" s="72">
        <v>1561786.3</v>
      </c>
      <c r="E7" s="72">
        <f t="shared" ref="E7:E30" si="0">C7-D7</f>
        <v>1733.7199999999721</v>
      </c>
      <c r="H7" s="1"/>
      <c r="I7" s="1"/>
      <c r="J7" s="1"/>
      <c r="K7" s="61"/>
    </row>
    <row r="8" spans="1:11" ht="26.25" customHeight="1" x14ac:dyDescent="0.25">
      <c r="A8" s="70">
        <v>2</v>
      </c>
      <c r="B8" s="74" t="s">
        <v>3</v>
      </c>
      <c r="C8" s="72">
        <f>год!G8</f>
        <v>315831</v>
      </c>
      <c r="D8" s="73">
        <v>313912.51</v>
      </c>
      <c r="E8" s="72">
        <f t="shared" si="0"/>
        <v>1918.4899999999907</v>
      </c>
      <c r="F8" s="1"/>
      <c r="H8" s="1"/>
      <c r="I8" s="1"/>
      <c r="J8" s="1"/>
      <c r="K8" s="1"/>
    </row>
    <row r="9" spans="1:11" ht="18.75" customHeight="1" x14ac:dyDescent="0.25">
      <c r="A9" s="70">
        <v>3</v>
      </c>
      <c r="B9" s="74" t="s">
        <v>23</v>
      </c>
      <c r="C9" s="72">
        <f>год!G9</f>
        <v>82797</v>
      </c>
      <c r="D9" s="73">
        <v>67286.399999999994</v>
      </c>
      <c r="E9" s="72">
        <f t="shared" si="0"/>
        <v>15510.600000000006</v>
      </c>
      <c r="F9" s="1"/>
      <c r="G9" s="1"/>
      <c r="H9" s="1"/>
      <c r="I9" s="1"/>
      <c r="J9" s="1"/>
      <c r="K9" s="1"/>
    </row>
    <row r="10" spans="1:11" x14ac:dyDescent="0.25">
      <c r="A10" s="70">
        <v>4</v>
      </c>
      <c r="B10" s="74" t="s">
        <v>4</v>
      </c>
      <c r="C10" s="72">
        <f>год!G10</f>
        <v>9200</v>
      </c>
      <c r="D10" s="73">
        <v>4219.4399999999996</v>
      </c>
      <c r="E10" s="72">
        <f t="shared" si="0"/>
        <v>4980.5600000000004</v>
      </c>
      <c r="F10" s="1"/>
      <c r="G10" s="1"/>
      <c r="H10" s="1"/>
      <c r="I10" s="1"/>
      <c r="J10" s="1"/>
      <c r="K10" s="1"/>
    </row>
    <row r="11" spans="1:11" x14ac:dyDescent="0.25">
      <c r="A11" s="70">
        <v>5</v>
      </c>
      <c r="B11" s="74" t="s">
        <v>24</v>
      </c>
      <c r="C11" s="72">
        <f>год!G11</f>
        <v>14750</v>
      </c>
      <c r="D11" s="73">
        <v>14169.2</v>
      </c>
      <c r="E11" s="72">
        <f t="shared" si="0"/>
        <v>580.79999999999927</v>
      </c>
      <c r="F11" s="1"/>
      <c r="G11" s="1"/>
      <c r="H11" s="1"/>
      <c r="I11" s="1"/>
      <c r="J11" s="1"/>
      <c r="K11" s="1"/>
    </row>
    <row r="12" spans="1:11" ht="31.5" customHeight="1" x14ac:dyDescent="0.25">
      <c r="A12" s="70">
        <v>6</v>
      </c>
      <c r="B12" s="74" t="s">
        <v>5</v>
      </c>
      <c r="C12" s="72">
        <f>год!G12</f>
        <v>18000</v>
      </c>
      <c r="D12" s="73">
        <v>11015.4</v>
      </c>
      <c r="E12" s="72">
        <f t="shared" si="0"/>
        <v>6984.6</v>
      </c>
      <c r="F12" s="1"/>
      <c r="G12" s="1"/>
      <c r="H12" s="1"/>
      <c r="I12" s="1"/>
      <c r="J12" s="1"/>
      <c r="K12" s="1"/>
    </row>
    <row r="13" spans="1:11" x14ac:dyDescent="0.25">
      <c r="A13" s="70">
        <v>7</v>
      </c>
      <c r="B13" s="74" t="s">
        <v>25</v>
      </c>
      <c r="C13" s="72">
        <f>год!G13</f>
        <v>11000</v>
      </c>
      <c r="D13" s="73">
        <v>7999.34</v>
      </c>
      <c r="E13" s="72">
        <f t="shared" si="0"/>
        <v>3000.66</v>
      </c>
      <c r="F13" s="1"/>
      <c r="G13" s="1"/>
      <c r="H13" s="1"/>
      <c r="I13" s="1"/>
      <c r="J13" s="1"/>
      <c r="K13" s="1"/>
    </row>
    <row r="14" spans="1:11" ht="20.25" customHeight="1" x14ac:dyDescent="0.25">
      <c r="A14" s="70">
        <v>8</v>
      </c>
      <c r="B14" s="74" t="s">
        <v>26</v>
      </c>
      <c r="C14" s="72">
        <f>год!G14</f>
        <v>8400</v>
      </c>
      <c r="D14" s="73"/>
      <c r="E14" s="72">
        <f t="shared" si="0"/>
        <v>8400</v>
      </c>
      <c r="F14" s="1"/>
      <c r="G14" s="1"/>
      <c r="H14" s="1"/>
      <c r="I14" s="1"/>
      <c r="J14" s="1"/>
      <c r="K14" s="1"/>
    </row>
    <row r="15" spans="1:11" ht="22.5" customHeight="1" x14ac:dyDescent="0.25">
      <c r="A15" s="70">
        <v>9</v>
      </c>
      <c r="B15" s="74" t="s">
        <v>6</v>
      </c>
      <c r="C15" s="72">
        <f>год!G15</f>
        <v>300</v>
      </c>
      <c r="D15" s="73">
        <v>0</v>
      </c>
      <c r="E15" s="72">
        <f t="shared" si="0"/>
        <v>300</v>
      </c>
      <c r="F15" s="1"/>
      <c r="G15" s="1"/>
      <c r="H15" s="1"/>
      <c r="I15" s="1"/>
      <c r="J15" s="1"/>
      <c r="K15" s="1"/>
    </row>
    <row r="16" spans="1:11" x14ac:dyDescent="0.25">
      <c r="A16" s="70">
        <v>10</v>
      </c>
      <c r="B16" s="74" t="s">
        <v>7</v>
      </c>
      <c r="C16" s="72">
        <f>год!G16</f>
        <v>25342</v>
      </c>
      <c r="D16" s="73">
        <v>24653.58</v>
      </c>
      <c r="E16" s="72">
        <f t="shared" si="0"/>
        <v>688.41999999999825</v>
      </c>
      <c r="F16" s="1"/>
      <c r="G16" s="1"/>
      <c r="H16" s="1"/>
      <c r="I16" s="1"/>
      <c r="J16" s="1"/>
      <c r="K16" s="1"/>
    </row>
    <row r="17" spans="1:11" x14ac:dyDescent="0.25">
      <c r="A17" s="70">
        <v>11</v>
      </c>
      <c r="B17" s="74" t="s">
        <v>27</v>
      </c>
      <c r="C17" s="72">
        <f>год!G17</f>
        <v>8800</v>
      </c>
      <c r="D17" s="73">
        <v>2636.95</v>
      </c>
      <c r="E17" s="72">
        <f t="shared" si="0"/>
        <v>6163.05</v>
      </c>
      <c r="F17" s="1"/>
      <c r="G17" s="1"/>
      <c r="H17" s="1"/>
      <c r="I17" s="1"/>
      <c r="J17" s="1"/>
      <c r="K17" s="1"/>
    </row>
    <row r="18" spans="1:11" ht="25.5" customHeight="1" x14ac:dyDescent="0.25">
      <c r="A18" s="70">
        <v>12</v>
      </c>
      <c r="B18" s="74" t="s">
        <v>8</v>
      </c>
      <c r="C18" s="72">
        <f>год!G18</f>
        <v>5750</v>
      </c>
      <c r="D18" s="73">
        <v>4570</v>
      </c>
      <c r="E18" s="72">
        <f t="shared" si="0"/>
        <v>1180</v>
      </c>
      <c r="F18" s="1"/>
      <c r="G18" s="1"/>
      <c r="H18" s="1"/>
      <c r="I18" s="1"/>
      <c r="J18" s="1"/>
      <c r="K18" s="1"/>
    </row>
    <row r="19" spans="1:11" ht="18.75" customHeight="1" x14ac:dyDescent="0.25">
      <c r="A19" s="70">
        <v>13</v>
      </c>
      <c r="B19" s="74" t="s">
        <v>28</v>
      </c>
      <c r="C19" s="72">
        <f>год!G19</f>
        <v>16500</v>
      </c>
      <c r="D19" s="73">
        <v>13794</v>
      </c>
      <c r="E19" s="72">
        <f t="shared" si="0"/>
        <v>2706</v>
      </c>
      <c r="F19" s="1"/>
      <c r="G19" s="1"/>
      <c r="H19" s="1"/>
      <c r="I19" s="1"/>
      <c r="J19" s="1"/>
      <c r="K19" s="1"/>
    </row>
    <row r="20" spans="1:11" ht="20.25" customHeight="1" x14ac:dyDescent="0.25">
      <c r="A20" s="70">
        <v>14</v>
      </c>
      <c r="B20" s="74" t="s">
        <v>9</v>
      </c>
      <c r="C20" s="72">
        <f>год!G20</f>
        <v>9550</v>
      </c>
      <c r="D20" s="73">
        <v>8796</v>
      </c>
      <c r="E20" s="72">
        <f t="shared" si="0"/>
        <v>754</v>
      </c>
      <c r="F20" s="1"/>
      <c r="G20" s="1"/>
      <c r="H20" s="1"/>
      <c r="I20" s="1"/>
      <c r="J20" s="1"/>
      <c r="K20" s="1"/>
    </row>
    <row r="21" spans="1:11" ht="47.25" x14ac:dyDescent="0.25">
      <c r="A21" s="70"/>
      <c r="B21" s="71" t="s">
        <v>29</v>
      </c>
      <c r="C21" s="72"/>
      <c r="D21" s="73"/>
      <c r="E21" s="72"/>
      <c r="G21" s="1"/>
      <c r="H21" s="1"/>
      <c r="I21" s="1"/>
      <c r="J21" s="1"/>
      <c r="K21" s="1"/>
    </row>
    <row r="22" spans="1:11" ht="38.25" customHeight="1" x14ac:dyDescent="0.25">
      <c r="A22" s="70">
        <v>1</v>
      </c>
      <c r="B22" s="74" t="s">
        <v>10</v>
      </c>
      <c r="C22" s="72">
        <f>год!G22</f>
        <v>32413</v>
      </c>
      <c r="D22" s="73">
        <v>31859.58</v>
      </c>
      <c r="E22" s="72">
        <f t="shared" si="0"/>
        <v>553.41999999999825</v>
      </c>
      <c r="G22" s="1"/>
      <c r="H22" s="1"/>
      <c r="I22" s="1"/>
      <c r="J22" s="1"/>
      <c r="K22" s="1"/>
    </row>
    <row r="23" spans="1:11" ht="63" customHeight="1" x14ac:dyDescent="0.25">
      <c r="A23" s="70">
        <v>2</v>
      </c>
      <c r="B23" s="74" t="s">
        <v>11</v>
      </c>
      <c r="C23" s="72">
        <f>год!G23</f>
        <v>1300</v>
      </c>
      <c r="D23" s="73">
        <v>0</v>
      </c>
      <c r="E23" s="72">
        <f t="shared" si="0"/>
        <v>1300</v>
      </c>
      <c r="G23" s="1"/>
      <c r="H23" s="1"/>
      <c r="I23" s="1"/>
      <c r="J23" s="1"/>
      <c r="K23" s="1"/>
    </row>
    <row r="24" spans="1:11" ht="31.5" x14ac:dyDescent="0.25">
      <c r="A24" s="70">
        <v>3</v>
      </c>
      <c r="B24" s="74" t="s">
        <v>30</v>
      </c>
      <c r="C24" s="72">
        <f>год!G24</f>
        <v>2200</v>
      </c>
      <c r="D24" s="73">
        <v>0</v>
      </c>
      <c r="E24" s="72">
        <f t="shared" si="0"/>
        <v>2200</v>
      </c>
      <c r="F24" s="62"/>
      <c r="G24" s="1"/>
      <c r="H24" s="1"/>
      <c r="I24" s="1"/>
      <c r="J24" s="1"/>
      <c r="K24" s="1"/>
    </row>
    <row r="25" spans="1:11" ht="47.25" x14ac:dyDescent="0.25">
      <c r="A25" s="33">
        <v>4</v>
      </c>
      <c r="B25" s="2" t="s">
        <v>31</v>
      </c>
      <c r="C25" s="39">
        <f>год!G25</f>
        <v>550</v>
      </c>
      <c r="D25" s="34">
        <v>0</v>
      </c>
      <c r="E25" s="72">
        <f t="shared" si="0"/>
        <v>550</v>
      </c>
      <c r="F25" s="62"/>
      <c r="G25" s="1"/>
      <c r="H25" s="1"/>
      <c r="I25" s="1"/>
      <c r="J25" s="1"/>
      <c r="K25" s="1"/>
    </row>
    <row r="26" spans="1:11" ht="31.5" x14ac:dyDescent="0.25">
      <c r="A26" s="33">
        <v>5</v>
      </c>
      <c r="B26" s="2" t="s">
        <v>12</v>
      </c>
      <c r="C26" s="39">
        <f>год!G26</f>
        <v>4050</v>
      </c>
      <c r="D26" s="34">
        <v>1425</v>
      </c>
      <c r="E26" s="72">
        <f t="shared" si="0"/>
        <v>2625</v>
      </c>
      <c r="F26" s="62"/>
      <c r="G26" s="1"/>
      <c r="H26" s="1"/>
      <c r="I26" s="1"/>
      <c r="J26" s="1"/>
      <c r="K26" s="1"/>
    </row>
    <row r="27" spans="1:11" ht="31.5" x14ac:dyDescent="0.25">
      <c r="A27" s="33">
        <v>6</v>
      </c>
      <c r="B27" s="2" t="s">
        <v>32</v>
      </c>
      <c r="C27" s="39">
        <f>год!G27</f>
        <v>2200</v>
      </c>
      <c r="D27" s="34">
        <v>3150</v>
      </c>
      <c r="E27" s="72">
        <f t="shared" si="0"/>
        <v>-950</v>
      </c>
      <c r="F27" s="62"/>
      <c r="G27" s="1"/>
      <c r="H27" s="1"/>
      <c r="I27" s="1"/>
      <c r="J27" s="1"/>
      <c r="K27" s="1"/>
    </row>
    <row r="28" spans="1:11" ht="27.75" customHeight="1" x14ac:dyDescent="0.25">
      <c r="A28" s="33">
        <v>7</v>
      </c>
      <c r="B28" s="2" t="s">
        <v>13</v>
      </c>
      <c r="C28" s="39">
        <f>год!G28</f>
        <v>32115</v>
      </c>
      <c r="D28" s="34">
        <v>23395.200000000001</v>
      </c>
      <c r="E28" s="72">
        <f t="shared" si="0"/>
        <v>8719.7999999999993</v>
      </c>
      <c r="F28" s="62"/>
      <c r="G28" s="1"/>
      <c r="H28" s="1"/>
      <c r="I28" s="1"/>
      <c r="J28" s="1"/>
      <c r="K28" s="1"/>
    </row>
    <row r="29" spans="1:11" ht="25.5" customHeight="1" x14ac:dyDescent="0.25">
      <c r="A29" s="33">
        <v>8</v>
      </c>
      <c r="B29" s="2" t="s">
        <v>33</v>
      </c>
      <c r="C29" s="39">
        <f>год!G29</f>
        <v>112034</v>
      </c>
      <c r="D29" s="34">
        <v>110149.79</v>
      </c>
      <c r="E29" s="72">
        <f t="shared" si="0"/>
        <v>1884.2100000000064</v>
      </c>
      <c r="F29" s="62"/>
      <c r="G29" s="1"/>
      <c r="H29" s="1"/>
      <c r="I29" s="1"/>
      <c r="J29" s="1"/>
      <c r="K29" s="1"/>
    </row>
    <row r="30" spans="1:11" ht="25.5" customHeight="1" x14ac:dyDescent="0.25">
      <c r="A30" s="33">
        <v>9</v>
      </c>
      <c r="B30" s="2" t="s">
        <v>34</v>
      </c>
      <c r="C30" s="39">
        <f>год!G30</f>
        <v>134982</v>
      </c>
      <c r="D30" s="34">
        <v>135438.20000000001</v>
      </c>
      <c r="E30" s="72">
        <f t="shared" si="0"/>
        <v>-456.20000000001164</v>
      </c>
      <c r="F30" s="62"/>
      <c r="G30" s="1"/>
      <c r="H30" s="1"/>
      <c r="I30" s="1"/>
      <c r="J30" s="1"/>
      <c r="K30" s="1"/>
    </row>
  </sheetData>
  <mergeCells count="7">
    <mergeCell ref="A5:B5"/>
    <mergeCell ref="C3:C4"/>
    <mergeCell ref="D3:D4"/>
    <mergeCell ref="A1:E1"/>
    <mergeCell ref="A3:A4"/>
    <mergeCell ref="B3:B4"/>
    <mergeCell ref="E3:E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4" workbookViewId="0">
      <selection activeCell="F27" sqref="F27"/>
    </sheetView>
  </sheetViews>
  <sheetFormatPr defaultRowHeight="15.75" x14ac:dyDescent="0.25"/>
  <cols>
    <col min="1" max="1" width="5.7109375" style="1" customWidth="1"/>
    <col min="2" max="2" width="39.140625" style="1" customWidth="1"/>
    <col min="3" max="3" width="22.85546875" style="6" customWidth="1"/>
    <col min="4" max="5" width="9.140625" style="6"/>
    <col min="6" max="6" width="14.5703125" style="6" customWidth="1"/>
    <col min="7" max="7" width="13.140625" style="6" customWidth="1"/>
    <col min="8" max="16384" width="9.140625" style="1"/>
  </cols>
  <sheetData>
    <row r="1" spans="1:7" ht="47.25" customHeight="1" x14ac:dyDescent="0.25">
      <c r="A1" s="42">
        <v>1</v>
      </c>
      <c r="B1" s="2" t="s">
        <v>2</v>
      </c>
      <c r="C1" s="41">
        <v>1561786.3</v>
      </c>
      <c r="D1" s="1"/>
      <c r="E1" s="1"/>
      <c r="F1" s="1"/>
      <c r="G1" s="1"/>
    </row>
    <row r="2" spans="1:7" ht="27" customHeight="1" x14ac:dyDescent="0.25">
      <c r="A2" s="43">
        <v>2</v>
      </c>
      <c r="B2" s="4" t="s">
        <v>3</v>
      </c>
      <c r="C2" s="44">
        <f>SUM(C3:C5)</f>
        <v>313912.51</v>
      </c>
      <c r="D2" s="1"/>
      <c r="E2" s="1"/>
      <c r="F2" s="1"/>
      <c r="G2" s="1"/>
    </row>
    <row r="3" spans="1:7" ht="22.5" customHeight="1" x14ac:dyDescent="0.25">
      <c r="A3" s="42"/>
      <c r="B3" s="2" t="s">
        <v>96</v>
      </c>
      <c r="C3" s="41">
        <v>312650.63</v>
      </c>
      <c r="D3" s="1"/>
      <c r="E3" s="1"/>
      <c r="F3" s="1"/>
      <c r="G3" s="1"/>
    </row>
    <row r="4" spans="1:7" ht="18.75" customHeight="1" x14ac:dyDescent="0.25">
      <c r="A4" s="42"/>
      <c r="B4" s="2" t="s">
        <v>81</v>
      </c>
      <c r="C4" s="41">
        <v>1000</v>
      </c>
      <c r="D4" s="1"/>
      <c r="E4" s="1"/>
      <c r="F4" s="1"/>
      <c r="G4" s="1"/>
    </row>
    <row r="5" spans="1:7" ht="18.75" customHeight="1" x14ac:dyDescent="0.25">
      <c r="A5" s="42"/>
      <c r="B5" s="2" t="s">
        <v>82</v>
      </c>
      <c r="C5" s="41">
        <v>261.88</v>
      </c>
      <c r="D5" s="1"/>
      <c r="E5" s="1"/>
      <c r="F5" s="1">
        <v>1719023.3</v>
      </c>
      <c r="G5" s="1">
        <v>341359.93</v>
      </c>
    </row>
    <row r="6" spans="1:7" ht="18.75" customHeight="1" x14ac:dyDescent="0.25">
      <c r="A6" s="43">
        <v>3</v>
      </c>
      <c r="B6" s="4" t="s">
        <v>23</v>
      </c>
      <c r="C6" s="44">
        <f>SUM(C7:C11)</f>
        <v>67286.399999999994</v>
      </c>
      <c r="D6" s="1"/>
      <c r="E6" s="1"/>
      <c r="F6" s="6">
        <f>C1+C8+C48+C64+C66+C68+C70+C80+C32+C10</f>
        <v>1719023.3</v>
      </c>
      <c r="G6" s="6">
        <f>C3+C9+C11+C49+C65+C67+C69+C71+C81</f>
        <v>341359.93</v>
      </c>
    </row>
    <row r="7" spans="1:7" ht="18.75" customHeight="1" x14ac:dyDescent="0.25">
      <c r="A7" s="43"/>
      <c r="B7" s="2" t="s">
        <v>72</v>
      </c>
      <c r="C7" s="45">
        <v>4500</v>
      </c>
      <c r="D7" s="1"/>
      <c r="E7" s="1"/>
      <c r="F7" s="6">
        <f>F5-F6</f>
        <v>0</v>
      </c>
      <c r="G7" s="6">
        <f>G5-G6</f>
        <v>0</v>
      </c>
    </row>
    <row r="8" spans="1:7" ht="18.75" customHeight="1" x14ac:dyDescent="0.25">
      <c r="A8" s="43"/>
      <c r="B8" s="2" t="s">
        <v>113</v>
      </c>
      <c r="C8" s="45">
        <v>50022</v>
      </c>
      <c r="D8" s="1"/>
      <c r="E8" s="1"/>
      <c r="F8" s="1"/>
      <c r="G8" s="1"/>
    </row>
    <row r="9" spans="1:7" ht="18.75" customHeight="1" x14ac:dyDescent="0.25">
      <c r="A9" s="43"/>
      <c r="B9" s="2" t="s">
        <v>114</v>
      </c>
      <c r="C9" s="45">
        <v>10004.4</v>
      </c>
      <c r="D9" s="1"/>
      <c r="E9" s="1"/>
      <c r="F9" s="1"/>
      <c r="G9" s="1"/>
    </row>
    <row r="10" spans="1:7" ht="18.75" customHeight="1" x14ac:dyDescent="0.25">
      <c r="A10" s="43"/>
      <c r="B10" s="2" t="s">
        <v>104</v>
      </c>
      <c r="C10" s="45">
        <v>2300</v>
      </c>
      <c r="D10" s="1"/>
      <c r="E10" s="1"/>
      <c r="F10" s="1"/>
      <c r="G10" s="1"/>
    </row>
    <row r="11" spans="1:7" ht="18.75" customHeight="1" x14ac:dyDescent="0.25">
      <c r="A11" s="43"/>
      <c r="B11" s="2" t="s">
        <v>105</v>
      </c>
      <c r="C11" s="45">
        <v>460</v>
      </c>
      <c r="D11" s="1"/>
      <c r="E11" s="1"/>
      <c r="F11" s="1"/>
      <c r="G11" s="1"/>
    </row>
    <row r="12" spans="1:7" x14ac:dyDescent="0.25">
      <c r="A12" s="43">
        <v>4</v>
      </c>
      <c r="B12" s="4" t="s">
        <v>4</v>
      </c>
      <c r="C12" s="44">
        <v>4219.4399999999996</v>
      </c>
      <c r="D12" s="1"/>
      <c r="E12" s="1"/>
      <c r="F12" s="1"/>
      <c r="G12" s="1"/>
    </row>
    <row r="13" spans="1:7" ht="22.5" customHeight="1" x14ac:dyDescent="0.25">
      <c r="A13" s="43">
        <v>5</v>
      </c>
      <c r="B13" s="4" t="s">
        <v>24</v>
      </c>
      <c r="C13" s="44">
        <f>SUM(C14:C16)</f>
        <v>14169.2</v>
      </c>
      <c r="D13" s="1"/>
      <c r="E13" s="1"/>
      <c r="F13" s="1"/>
      <c r="G13" s="1"/>
    </row>
    <row r="14" spans="1:7" ht="20.25" customHeight="1" x14ac:dyDescent="0.25">
      <c r="A14" s="43"/>
      <c r="B14" s="2" t="s">
        <v>78</v>
      </c>
      <c r="C14" s="41">
        <v>3169.2</v>
      </c>
      <c r="D14" s="1"/>
      <c r="E14" s="1"/>
      <c r="F14" s="1"/>
      <c r="G14" s="1"/>
    </row>
    <row r="15" spans="1:7" ht="18" customHeight="1" x14ac:dyDescent="0.25">
      <c r="A15" s="43"/>
      <c r="B15" s="2" t="s">
        <v>94</v>
      </c>
      <c r="C15" s="41">
        <v>11000</v>
      </c>
      <c r="D15" s="1"/>
      <c r="E15" s="1"/>
      <c r="F15" s="1"/>
      <c r="G15" s="1"/>
    </row>
    <row r="16" spans="1:7" ht="17.25" customHeight="1" x14ac:dyDescent="0.25">
      <c r="A16" s="43"/>
      <c r="B16" s="2"/>
      <c r="C16" s="41"/>
      <c r="D16" s="1"/>
      <c r="E16" s="1"/>
      <c r="F16" s="1"/>
      <c r="G16" s="1"/>
    </row>
    <row r="17" spans="1:7" ht="24" customHeight="1" x14ac:dyDescent="0.25">
      <c r="A17" s="42">
        <v>6</v>
      </c>
      <c r="B17" s="4" t="s">
        <v>5</v>
      </c>
      <c r="C17" s="44">
        <f>SUM(C18:C20)</f>
        <v>11015.4</v>
      </c>
      <c r="D17" s="1"/>
      <c r="E17" s="1"/>
      <c r="F17" s="1"/>
      <c r="G17" s="1"/>
    </row>
    <row r="18" spans="1:7" ht="19.5" customHeight="1" x14ac:dyDescent="0.25">
      <c r="A18" s="42"/>
      <c r="B18" s="2" t="s">
        <v>90</v>
      </c>
      <c r="C18" s="41">
        <v>1319.25</v>
      </c>
      <c r="D18" s="1"/>
      <c r="E18" s="1"/>
      <c r="F18" s="1"/>
      <c r="G18" s="1"/>
    </row>
    <row r="19" spans="1:7" ht="24" customHeight="1" x14ac:dyDescent="0.25">
      <c r="A19" s="42"/>
      <c r="B19" s="2" t="s">
        <v>99</v>
      </c>
      <c r="C19" s="41">
        <v>9696.15</v>
      </c>
      <c r="D19" s="1"/>
      <c r="E19" s="1"/>
      <c r="F19" s="1"/>
      <c r="G19" s="1"/>
    </row>
    <row r="20" spans="1:7" ht="24" customHeight="1" x14ac:dyDescent="0.25">
      <c r="A20" s="42"/>
      <c r="B20" s="2"/>
      <c r="C20" s="41"/>
      <c r="D20" s="1"/>
      <c r="E20" s="1"/>
      <c r="F20" s="1"/>
      <c r="G20" s="1"/>
    </row>
    <row r="21" spans="1:7" ht="22.5" customHeight="1" x14ac:dyDescent="0.25">
      <c r="A21" s="43">
        <v>7</v>
      </c>
      <c r="B21" s="4" t="s">
        <v>25</v>
      </c>
      <c r="C21" s="44">
        <v>7999.34</v>
      </c>
      <c r="D21" s="1"/>
      <c r="E21" s="1"/>
      <c r="F21" s="1"/>
      <c r="G21" s="1"/>
    </row>
    <row r="22" spans="1:7" ht="20.25" customHeight="1" x14ac:dyDescent="0.25">
      <c r="A22" s="42">
        <v>8</v>
      </c>
      <c r="B22" s="2" t="s">
        <v>26</v>
      </c>
      <c r="C22" s="41"/>
      <c r="D22" s="1"/>
      <c r="E22" s="1"/>
      <c r="F22" s="1"/>
      <c r="G22" s="1"/>
    </row>
    <row r="23" spans="1:7" ht="22.5" customHeight="1" x14ac:dyDescent="0.25">
      <c r="A23" s="42">
        <v>9</v>
      </c>
      <c r="B23" s="2" t="s">
        <v>6</v>
      </c>
      <c r="C23" s="41"/>
      <c r="D23" s="1"/>
      <c r="E23" s="1"/>
      <c r="F23" s="1"/>
      <c r="G23" s="1"/>
    </row>
    <row r="24" spans="1:7" x14ac:dyDescent="0.25">
      <c r="A24" s="43">
        <v>10</v>
      </c>
      <c r="B24" s="4" t="s">
        <v>7</v>
      </c>
      <c r="C24" s="44">
        <v>24653.58</v>
      </c>
      <c r="D24" s="1"/>
      <c r="E24" s="1"/>
      <c r="F24" s="1"/>
      <c r="G24" s="1"/>
    </row>
    <row r="25" spans="1:7" x14ac:dyDescent="0.25">
      <c r="A25" s="43">
        <v>11</v>
      </c>
      <c r="B25" s="4" t="s">
        <v>27</v>
      </c>
      <c r="C25" s="44">
        <v>2636.95</v>
      </c>
      <c r="D25" s="1"/>
      <c r="E25" s="1"/>
      <c r="F25" s="1"/>
      <c r="G25" s="1"/>
    </row>
    <row r="26" spans="1:7" ht="20.25" customHeight="1" x14ac:dyDescent="0.25">
      <c r="A26" s="43">
        <v>12</v>
      </c>
      <c r="B26" s="4" t="s">
        <v>8</v>
      </c>
      <c r="C26" s="44">
        <f>SUM(C27:C30)</f>
        <v>4570</v>
      </c>
      <c r="D26" s="1"/>
      <c r="E26" s="1"/>
      <c r="F26" s="1"/>
      <c r="G26" s="1"/>
    </row>
    <row r="27" spans="1:7" ht="20.25" customHeight="1" x14ac:dyDescent="0.25">
      <c r="A27" s="42"/>
      <c r="B27" s="2" t="s">
        <v>74</v>
      </c>
      <c r="C27" s="41">
        <v>720</v>
      </c>
      <c r="D27" s="1"/>
      <c r="E27" s="1"/>
      <c r="F27" s="1"/>
      <c r="G27" s="1"/>
    </row>
    <row r="28" spans="1:7" ht="20.25" customHeight="1" x14ac:dyDescent="0.25">
      <c r="A28" s="42"/>
      <c r="B28" s="2" t="s">
        <v>73</v>
      </c>
      <c r="C28" s="41">
        <v>550</v>
      </c>
      <c r="D28" s="1"/>
      <c r="E28" s="1"/>
      <c r="F28" s="1"/>
      <c r="G28" s="1"/>
    </row>
    <row r="29" spans="1:7" ht="31.5" customHeight="1" x14ac:dyDescent="0.25">
      <c r="A29" s="42"/>
      <c r="B29" s="2" t="s">
        <v>87</v>
      </c>
      <c r="C29" s="41">
        <v>3000</v>
      </c>
      <c r="D29" s="1"/>
      <c r="E29" s="1"/>
      <c r="F29" s="1"/>
      <c r="G29" s="1"/>
    </row>
    <row r="30" spans="1:7" ht="24" customHeight="1" x14ac:dyDescent="0.25">
      <c r="A30" s="42"/>
      <c r="B30" s="2" t="s">
        <v>88</v>
      </c>
      <c r="C30" s="41">
        <v>300</v>
      </c>
      <c r="D30" s="1"/>
      <c r="E30" s="1"/>
      <c r="F30" s="1"/>
      <c r="G30" s="1"/>
    </row>
    <row r="31" spans="1:7" ht="18.75" customHeight="1" x14ac:dyDescent="0.25">
      <c r="A31" s="43">
        <v>13</v>
      </c>
      <c r="B31" s="4" t="s">
        <v>28</v>
      </c>
      <c r="C31" s="44">
        <f>SUM(C32:C33)</f>
        <v>13794</v>
      </c>
      <c r="D31" s="1"/>
      <c r="E31" s="1"/>
      <c r="F31" s="1"/>
      <c r="G31" s="1"/>
    </row>
    <row r="32" spans="1:7" ht="18.75" customHeight="1" x14ac:dyDescent="0.25">
      <c r="A32" s="46"/>
      <c r="B32" s="2" t="s">
        <v>117</v>
      </c>
      <c r="C32" s="45">
        <v>13794</v>
      </c>
      <c r="D32" s="1"/>
      <c r="E32" s="1"/>
      <c r="F32" s="1"/>
      <c r="G32" s="1"/>
    </row>
    <row r="33" spans="1:7" ht="18.75" customHeight="1" x14ac:dyDescent="0.25">
      <c r="A33" s="46"/>
      <c r="B33" s="2"/>
      <c r="C33" s="45"/>
      <c r="D33" s="1"/>
      <c r="E33" s="1"/>
      <c r="F33" s="1"/>
      <c r="G33" s="1"/>
    </row>
    <row r="34" spans="1:7" ht="20.25" customHeight="1" x14ac:dyDescent="0.25">
      <c r="A34" s="43">
        <v>14</v>
      </c>
      <c r="B34" s="4" t="s">
        <v>9</v>
      </c>
      <c r="C34" s="44">
        <f>SUM(C35:C37)</f>
        <v>8796</v>
      </c>
      <c r="D34" s="1"/>
      <c r="E34" s="1"/>
      <c r="F34" s="1"/>
      <c r="G34" s="1"/>
    </row>
    <row r="35" spans="1:7" ht="20.25" customHeight="1" x14ac:dyDescent="0.25">
      <c r="A35" s="42"/>
      <c r="B35" s="2" t="s">
        <v>100</v>
      </c>
      <c r="C35" s="41">
        <v>8796</v>
      </c>
      <c r="D35" s="1"/>
      <c r="E35" s="1"/>
      <c r="F35" s="1"/>
      <c r="G35" s="1"/>
    </row>
    <row r="36" spans="1:7" ht="20.25" customHeight="1" x14ac:dyDescent="0.25">
      <c r="A36" s="46"/>
      <c r="B36" s="2"/>
      <c r="C36" s="45"/>
      <c r="D36" s="1"/>
      <c r="E36" s="1"/>
      <c r="F36" s="1"/>
      <c r="G36" s="1"/>
    </row>
    <row r="37" spans="1:7" x14ac:dyDescent="0.25">
      <c r="A37" s="42"/>
      <c r="B37" s="2"/>
      <c r="C37" s="41"/>
      <c r="D37" s="1"/>
      <c r="E37" s="1"/>
      <c r="F37" s="1"/>
      <c r="G37" s="1"/>
    </row>
    <row r="38" spans="1:7" ht="38.25" customHeight="1" x14ac:dyDescent="0.25">
      <c r="A38" s="43">
        <v>1</v>
      </c>
      <c r="B38" s="4" t="s">
        <v>10</v>
      </c>
      <c r="C38" s="44">
        <f>SUM(C39:C41)</f>
        <v>31859.58</v>
      </c>
      <c r="D38" s="1"/>
      <c r="E38" s="1"/>
      <c r="F38" s="1"/>
      <c r="G38" s="1"/>
    </row>
    <row r="39" spans="1:7" ht="21.75" customHeight="1" x14ac:dyDescent="0.25">
      <c r="A39" s="42"/>
      <c r="B39" s="2" t="s">
        <v>79</v>
      </c>
      <c r="C39" s="41">
        <v>750</v>
      </c>
      <c r="D39" s="1"/>
      <c r="E39" s="1"/>
      <c r="F39" s="1"/>
      <c r="G39" s="1"/>
    </row>
    <row r="40" spans="1:7" ht="24.75" customHeight="1" x14ac:dyDescent="0.25">
      <c r="A40" s="42"/>
      <c r="B40" s="2" t="s">
        <v>108</v>
      </c>
      <c r="C40" s="41">
        <v>27653.58</v>
      </c>
      <c r="D40" s="1"/>
      <c r="E40" s="1"/>
      <c r="F40" s="1"/>
      <c r="G40" s="1"/>
    </row>
    <row r="41" spans="1:7" ht="21" customHeight="1" x14ac:dyDescent="0.25">
      <c r="A41" s="42"/>
      <c r="B41" s="2" t="s">
        <v>76</v>
      </c>
      <c r="C41" s="41">
        <v>3456</v>
      </c>
      <c r="D41" s="1"/>
      <c r="E41" s="1"/>
      <c r="F41" s="1"/>
      <c r="G41" s="1"/>
    </row>
    <row r="42" spans="1:7" ht="51" customHeight="1" x14ac:dyDescent="0.25">
      <c r="A42" s="43">
        <v>2</v>
      </c>
      <c r="B42" s="4" t="s">
        <v>11</v>
      </c>
      <c r="C42" s="44">
        <v>0</v>
      </c>
      <c r="D42" s="1"/>
      <c r="E42" s="1"/>
      <c r="F42" s="1"/>
      <c r="G42" s="1"/>
    </row>
    <row r="43" spans="1:7" ht="31.5" x14ac:dyDescent="0.25">
      <c r="A43" s="42">
        <v>3</v>
      </c>
      <c r="B43" s="4" t="s">
        <v>30</v>
      </c>
      <c r="C43" s="44">
        <v>0</v>
      </c>
      <c r="D43" s="1"/>
      <c r="E43" s="1"/>
      <c r="F43" s="1"/>
      <c r="G43" s="1"/>
    </row>
    <row r="44" spans="1:7" ht="47.25" x14ac:dyDescent="0.25">
      <c r="A44" s="42">
        <v>4</v>
      </c>
      <c r="B44" s="4" t="s">
        <v>31</v>
      </c>
      <c r="C44" s="44">
        <v>0</v>
      </c>
      <c r="D44" s="1"/>
      <c r="E44" s="1"/>
      <c r="F44" s="1"/>
      <c r="G44" s="1"/>
    </row>
    <row r="45" spans="1:7" ht="31.5" x14ac:dyDescent="0.25">
      <c r="A45" s="43">
        <v>5</v>
      </c>
      <c r="B45" s="4" t="s">
        <v>12</v>
      </c>
      <c r="C45" s="44">
        <v>1425</v>
      </c>
      <c r="D45" s="1"/>
      <c r="E45" s="1"/>
      <c r="F45" s="1"/>
      <c r="G45" s="1"/>
    </row>
    <row r="46" spans="1:7" ht="35.25" customHeight="1" x14ac:dyDescent="0.25">
      <c r="A46" s="43">
        <v>6</v>
      </c>
      <c r="B46" s="4" t="s">
        <v>32</v>
      </c>
      <c r="C46" s="44">
        <v>3150</v>
      </c>
      <c r="D46" s="1"/>
      <c r="E46" s="1"/>
      <c r="F46" s="1"/>
      <c r="G46" s="1"/>
    </row>
    <row r="47" spans="1:7" ht="30.75" customHeight="1" x14ac:dyDescent="0.25">
      <c r="A47" s="43">
        <v>7</v>
      </c>
      <c r="B47" s="4" t="s">
        <v>13</v>
      </c>
      <c r="C47" s="44">
        <f>SUM(C48:C50)</f>
        <v>23395.200000000001</v>
      </c>
      <c r="D47" s="1"/>
      <c r="E47" s="1"/>
      <c r="F47" s="1"/>
      <c r="G47" s="1"/>
    </row>
    <row r="48" spans="1:7" ht="21.75" customHeight="1" x14ac:dyDescent="0.25">
      <c r="A48" s="43"/>
      <c r="B48" s="2" t="s">
        <v>109</v>
      </c>
      <c r="C48" s="45">
        <v>12096</v>
      </c>
      <c r="D48" s="1"/>
      <c r="E48" s="1"/>
      <c r="F48" s="1"/>
      <c r="G48" s="1"/>
    </row>
    <row r="49" spans="1:7" ht="21.75" customHeight="1" x14ac:dyDescent="0.25">
      <c r="A49" s="43"/>
      <c r="B49" s="2" t="s">
        <v>110</v>
      </c>
      <c r="C49" s="45">
        <v>2419.1999999999998</v>
      </c>
      <c r="D49" s="1"/>
      <c r="E49" s="1"/>
      <c r="F49" s="1"/>
      <c r="G49" s="1"/>
    </row>
    <row r="50" spans="1:7" ht="21" customHeight="1" x14ac:dyDescent="0.25">
      <c r="A50" s="42"/>
      <c r="B50" s="2" t="s">
        <v>83</v>
      </c>
      <c r="C50" s="41">
        <v>8880</v>
      </c>
      <c r="D50" s="1"/>
      <c r="E50" s="1"/>
      <c r="F50" s="1"/>
      <c r="G50" s="1"/>
    </row>
    <row r="51" spans="1:7" ht="21" customHeight="1" x14ac:dyDescent="0.25">
      <c r="A51" s="43">
        <v>8</v>
      </c>
      <c r="B51" s="4" t="s">
        <v>33</v>
      </c>
      <c r="C51" s="44">
        <f>SUM(C52:C74)</f>
        <v>110149.79</v>
      </c>
      <c r="D51" s="1"/>
      <c r="E51" s="1"/>
      <c r="F51" s="1"/>
      <c r="G51" s="1"/>
    </row>
    <row r="52" spans="1:7" ht="21" customHeight="1" x14ac:dyDescent="0.25">
      <c r="A52" s="43"/>
      <c r="B52" s="2" t="s">
        <v>70</v>
      </c>
      <c r="C52" s="41">
        <v>9985</v>
      </c>
      <c r="D52" s="1"/>
      <c r="E52" s="1"/>
      <c r="F52" s="1"/>
      <c r="G52" s="1"/>
    </row>
    <row r="53" spans="1:7" ht="30.75" customHeight="1" x14ac:dyDescent="0.25">
      <c r="A53" s="43"/>
      <c r="B53" s="2" t="s">
        <v>75</v>
      </c>
      <c r="C53" s="41">
        <v>5239.25</v>
      </c>
      <c r="D53" s="1"/>
      <c r="E53" s="1"/>
      <c r="F53" s="1"/>
      <c r="G53" s="1"/>
    </row>
    <row r="54" spans="1:7" ht="46.5" customHeight="1" x14ac:dyDescent="0.25">
      <c r="A54" s="43"/>
      <c r="B54" s="2" t="s">
        <v>80</v>
      </c>
      <c r="C54" s="41">
        <v>1000</v>
      </c>
      <c r="D54" s="1"/>
      <c r="E54" s="1"/>
      <c r="F54" s="1"/>
      <c r="G54" s="1"/>
    </row>
    <row r="55" spans="1:7" ht="21.75" customHeight="1" x14ac:dyDescent="0.25">
      <c r="A55" s="43"/>
      <c r="B55" s="2" t="s">
        <v>84</v>
      </c>
      <c r="C55" s="41">
        <v>980</v>
      </c>
      <c r="D55" s="1"/>
      <c r="E55" s="1"/>
      <c r="F55" s="1"/>
      <c r="G55" s="1"/>
    </row>
    <row r="56" spans="1:7" ht="21.75" customHeight="1" x14ac:dyDescent="0.25">
      <c r="A56" s="43"/>
      <c r="B56" s="2" t="s">
        <v>92</v>
      </c>
      <c r="C56" s="41">
        <v>250</v>
      </c>
      <c r="D56" s="1"/>
      <c r="E56" s="1"/>
      <c r="F56" s="1"/>
      <c r="G56" s="1"/>
    </row>
    <row r="57" spans="1:7" ht="24.75" customHeight="1" x14ac:dyDescent="0.25">
      <c r="A57" s="43"/>
      <c r="B57" s="2" t="s">
        <v>85</v>
      </c>
      <c r="C57" s="41">
        <v>4150</v>
      </c>
      <c r="D57" s="1"/>
      <c r="E57" s="1"/>
      <c r="F57" s="1"/>
      <c r="G57" s="1"/>
    </row>
    <row r="58" spans="1:7" ht="24.75" customHeight="1" x14ac:dyDescent="0.25">
      <c r="A58" s="43"/>
      <c r="B58" s="2" t="s">
        <v>89</v>
      </c>
      <c r="C58" s="41">
        <v>2500</v>
      </c>
      <c r="D58" s="1"/>
      <c r="E58" s="1"/>
      <c r="F58" s="1"/>
      <c r="G58" s="1"/>
    </row>
    <row r="59" spans="1:7" ht="24.75" customHeight="1" x14ac:dyDescent="0.25">
      <c r="A59" s="43"/>
      <c r="B59" s="2" t="s">
        <v>86</v>
      </c>
      <c r="C59" s="41">
        <v>1140</v>
      </c>
      <c r="D59" s="1"/>
      <c r="E59" s="1"/>
      <c r="F59" s="1"/>
      <c r="G59" s="1"/>
    </row>
    <row r="60" spans="1:7" ht="24.75" customHeight="1" x14ac:dyDescent="0.25">
      <c r="A60" s="43"/>
      <c r="B60" s="2" t="s">
        <v>93</v>
      </c>
      <c r="C60" s="41">
        <v>1500</v>
      </c>
      <c r="D60" s="1"/>
      <c r="E60" s="1"/>
      <c r="F60" s="1"/>
      <c r="G60" s="1"/>
    </row>
    <row r="61" spans="1:7" ht="24.75" customHeight="1" x14ac:dyDescent="0.25">
      <c r="A61" s="43"/>
      <c r="B61" s="2" t="s">
        <v>95</v>
      </c>
      <c r="C61" s="41">
        <v>500</v>
      </c>
      <c r="D61" s="1"/>
      <c r="E61" s="1"/>
      <c r="F61" s="1"/>
      <c r="G61" s="1"/>
    </row>
    <row r="62" spans="1:7" ht="24.75" customHeight="1" x14ac:dyDescent="0.25">
      <c r="A62" s="43"/>
      <c r="B62" s="2" t="s">
        <v>97</v>
      </c>
      <c r="C62" s="45">
        <v>2293.98</v>
      </c>
      <c r="D62" s="1"/>
      <c r="E62" s="1"/>
      <c r="F62" s="1"/>
      <c r="G62" s="1"/>
    </row>
    <row r="63" spans="1:7" ht="24.75" customHeight="1" x14ac:dyDescent="0.25">
      <c r="A63" s="43"/>
      <c r="B63" s="2" t="s">
        <v>98</v>
      </c>
      <c r="C63" s="45">
        <v>12028</v>
      </c>
      <c r="D63" s="1"/>
      <c r="E63" s="1"/>
      <c r="F63" s="1"/>
      <c r="G63" s="1"/>
    </row>
    <row r="64" spans="1:7" ht="24.75" customHeight="1" x14ac:dyDescent="0.25">
      <c r="A64" s="43"/>
      <c r="B64" s="2" t="s">
        <v>115</v>
      </c>
      <c r="C64" s="45">
        <v>16948</v>
      </c>
      <c r="D64" s="1"/>
      <c r="E64" s="1"/>
      <c r="F64" s="1"/>
      <c r="G64" s="1"/>
    </row>
    <row r="65" spans="1:7" ht="24.75" customHeight="1" x14ac:dyDescent="0.25">
      <c r="A65" s="43"/>
      <c r="B65" s="2" t="s">
        <v>116</v>
      </c>
      <c r="C65" s="45">
        <v>3389.6</v>
      </c>
      <c r="D65" s="1"/>
      <c r="E65" s="1"/>
      <c r="F65" s="1"/>
      <c r="G65" s="1"/>
    </row>
    <row r="66" spans="1:7" ht="24.75" customHeight="1" x14ac:dyDescent="0.25">
      <c r="A66" s="43"/>
      <c r="B66" s="2" t="s">
        <v>118</v>
      </c>
      <c r="C66" s="45">
        <v>10350</v>
      </c>
      <c r="D66" s="1"/>
      <c r="E66" s="1"/>
      <c r="F66" s="1"/>
      <c r="G66" s="1"/>
    </row>
    <row r="67" spans="1:7" ht="24.75" customHeight="1" x14ac:dyDescent="0.25">
      <c r="A67" s="43"/>
      <c r="B67" s="2" t="s">
        <v>119</v>
      </c>
      <c r="C67" s="45">
        <v>2090.6999999999998</v>
      </c>
      <c r="D67" s="1"/>
      <c r="E67" s="1"/>
      <c r="F67" s="1"/>
      <c r="G67" s="1"/>
    </row>
    <row r="68" spans="1:7" ht="24.75" customHeight="1" x14ac:dyDescent="0.25">
      <c r="A68" s="43"/>
      <c r="B68" s="2" t="s">
        <v>106</v>
      </c>
      <c r="C68" s="45">
        <v>3450</v>
      </c>
      <c r="D68" s="1"/>
      <c r="E68" s="1"/>
      <c r="F68" s="1"/>
      <c r="G68" s="1"/>
    </row>
    <row r="69" spans="1:7" ht="24.75" customHeight="1" x14ac:dyDescent="0.25">
      <c r="A69" s="43"/>
      <c r="B69" s="2" t="s">
        <v>107</v>
      </c>
      <c r="C69" s="45">
        <v>690</v>
      </c>
      <c r="D69" s="1"/>
      <c r="E69" s="1"/>
      <c r="F69" s="1"/>
      <c r="G69" s="1"/>
    </row>
    <row r="70" spans="1:7" ht="24.75" customHeight="1" x14ac:dyDescent="0.25">
      <c r="A70" s="43"/>
      <c r="B70" s="2" t="s">
        <v>111</v>
      </c>
      <c r="C70" s="45">
        <v>13794</v>
      </c>
      <c r="D70" s="1"/>
      <c r="E70" s="1"/>
      <c r="F70" s="1"/>
      <c r="G70" s="1"/>
    </row>
    <row r="71" spans="1:7" ht="24.75" customHeight="1" x14ac:dyDescent="0.25">
      <c r="A71" s="43"/>
      <c r="B71" s="2" t="s">
        <v>112</v>
      </c>
      <c r="C71" s="45">
        <v>2758.8</v>
      </c>
      <c r="D71" s="1"/>
      <c r="E71" s="1"/>
      <c r="F71" s="1"/>
      <c r="G71" s="1"/>
    </row>
    <row r="72" spans="1:7" ht="33" customHeight="1" x14ac:dyDescent="0.25">
      <c r="A72" s="43"/>
      <c r="B72" s="2" t="s">
        <v>87</v>
      </c>
      <c r="C72" s="45">
        <v>7200</v>
      </c>
      <c r="D72" s="1"/>
      <c r="E72" s="1"/>
      <c r="F72" s="1"/>
      <c r="G72" s="1"/>
    </row>
    <row r="73" spans="1:7" ht="20.25" customHeight="1" x14ac:dyDescent="0.25">
      <c r="A73" s="43"/>
      <c r="B73" s="2" t="s">
        <v>120</v>
      </c>
      <c r="C73" s="45">
        <v>5346</v>
      </c>
      <c r="D73" s="1"/>
      <c r="E73" s="1"/>
      <c r="F73" s="1"/>
      <c r="G73" s="1"/>
    </row>
    <row r="74" spans="1:7" ht="23.25" customHeight="1" x14ac:dyDescent="0.25">
      <c r="A74" s="43"/>
      <c r="B74" s="2" t="s">
        <v>77</v>
      </c>
      <c r="C74" s="41">
        <v>2566.46</v>
      </c>
      <c r="D74" s="1"/>
      <c r="E74" s="1"/>
      <c r="F74" s="1"/>
      <c r="G74" s="1"/>
    </row>
    <row r="75" spans="1:7" ht="18" customHeight="1" x14ac:dyDescent="0.25">
      <c r="A75" s="43"/>
      <c r="B75" s="2"/>
      <c r="C75" s="41"/>
      <c r="D75" s="1"/>
      <c r="E75" s="1"/>
      <c r="F75" s="1"/>
      <c r="G75" s="1"/>
    </row>
    <row r="76" spans="1:7" ht="25.5" customHeight="1" x14ac:dyDescent="0.25">
      <c r="A76" s="43">
        <v>9</v>
      </c>
      <c r="B76" s="4" t="s">
        <v>34</v>
      </c>
      <c r="C76" s="44">
        <f>SUM(C77:C82)</f>
        <v>135438.20000000001</v>
      </c>
      <c r="D76" s="1"/>
      <c r="E76" s="1"/>
      <c r="F76" s="1"/>
      <c r="G76" s="1"/>
    </row>
    <row r="77" spans="1:7" ht="21.75" customHeight="1" x14ac:dyDescent="0.25">
      <c r="A77" s="42"/>
      <c r="B77" s="2" t="s">
        <v>91</v>
      </c>
      <c r="C77" s="41">
        <v>103918</v>
      </c>
    </row>
    <row r="78" spans="1:7" ht="21" customHeight="1" x14ac:dyDescent="0.25">
      <c r="A78" s="42"/>
      <c r="B78" s="2" t="s">
        <v>71</v>
      </c>
      <c r="C78" s="41">
        <v>1000</v>
      </c>
    </row>
    <row r="79" spans="1:7" ht="21" customHeight="1" x14ac:dyDescent="0.25">
      <c r="A79" s="46"/>
      <c r="B79" s="2" t="s">
        <v>84</v>
      </c>
      <c r="C79" s="45">
        <v>13890.6</v>
      </c>
    </row>
    <row r="80" spans="1:7" x14ac:dyDescent="0.25">
      <c r="A80" s="43"/>
      <c r="B80" s="2" t="s">
        <v>101</v>
      </c>
      <c r="C80" s="45">
        <v>34483</v>
      </c>
    </row>
    <row r="81" spans="1:3" x14ac:dyDescent="0.25">
      <c r="A81" s="43"/>
      <c r="B81" s="2" t="s">
        <v>102</v>
      </c>
      <c r="C81" s="45">
        <v>6896.6</v>
      </c>
    </row>
    <row r="82" spans="1:3" x14ac:dyDescent="0.25">
      <c r="A82" s="43"/>
      <c r="B82" s="2" t="s">
        <v>103</v>
      </c>
      <c r="C82" s="45">
        <v>-24750</v>
      </c>
    </row>
    <row r="83" spans="1:3" x14ac:dyDescent="0.25">
      <c r="C83" s="47">
        <f>C1+C2+C6+C12+C13+C17+C21+C24+C25+C26+C31+C34+C38+C45+C46+C47+C51+C76</f>
        <v>2340256.89</v>
      </c>
    </row>
  </sheetData>
  <pageMargins left="0.70866141732283472" right="0.70866141732283472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1кв</vt:lpstr>
      <vt:lpstr>2кв</vt:lpstr>
      <vt:lpstr>1полугодие</vt:lpstr>
      <vt:lpstr>3кв</vt:lpstr>
      <vt:lpstr>9мес</vt:lpstr>
      <vt:lpstr>4кв</vt:lpstr>
      <vt:lpstr>год</vt:lpstr>
      <vt:lpstr>итоговый</vt:lpstr>
      <vt:lpstr>расшифровка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2019-04-19T12:04:02Z</dcterms:modified>
</cp:coreProperties>
</file>